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3" i="1"/>
  <c r="H28"/>
  <c r="H24"/>
  <c r="H23"/>
  <c r="H51"/>
  <c r="I22"/>
  <c r="J22"/>
  <c r="I23"/>
  <c r="J23"/>
  <c r="J44"/>
  <c r="I44"/>
  <c r="H44"/>
  <c r="I92" l="1"/>
  <c r="J92"/>
  <c r="H92"/>
  <c r="H93" s="1"/>
  <c r="J98"/>
  <c r="I98"/>
  <c r="H98"/>
  <c r="I28" l="1"/>
  <c r="J28"/>
  <c r="I51" l="1"/>
  <c r="J51"/>
  <c r="J90"/>
  <c r="I90"/>
  <c r="H90"/>
  <c r="H78" l="1"/>
  <c r="H57"/>
  <c r="H55"/>
  <c r="J33"/>
  <c r="I33"/>
  <c r="I24" l="1"/>
  <c r="J24"/>
  <c r="J58"/>
  <c r="I58"/>
  <c r="H58"/>
  <c r="I48"/>
  <c r="J48"/>
  <c r="H48"/>
  <c r="J105"/>
  <c r="I105"/>
  <c r="H105"/>
  <c r="I86"/>
  <c r="J86"/>
  <c r="H86"/>
  <c r="I74"/>
  <c r="J74"/>
  <c r="I96"/>
  <c r="J96"/>
  <c r="H96"/>
  <c r="I100"/>
  <c r="J100"/>
  <c r="J62"/>
  <c r="J88" l="1"/>
  <c r="I88"/>
  <c r="H88"/>
  <c r="H100" l="1"/>
  <c r="I94" l="1"/>
  <c r="J94"/>
  <c r="H94"/>
  <c r="I54"/>
  <c r="J54"/>
  <c r="H54"/>
  <c r="I82"/>
  <c r="J82"/>
  <c r="H82"/>
  <c r="I68"/>
  <c r="J68"/>
  <c r="H68"/>
  <c r="I66"/>
  <c r="J66"/>
  <c r="H66"/>
  <c r="I62"/>
  <c r="H62"/>
  <c r="I64"/>
  <c r="J64"/>
  <c r="H64"/>
  <c r="H52"/>
  <c r="I42"/>
  <c r="J42"/>
  <c r="I40"/>
  <c r="J40"/>
  <c r="H40"/>
  <c r="H42"/>
  <c r="H74" l="1"/>
  <c r="J70" l="1"/>
  <c r="I70"/>
  <c r="H70"/>
  <c r="I103" l="1"/>
  <c r="J103"/>
  <c r="H103"/>
  <c r="I52"/>
  <c r="J52"/>
  <c r="I80"/>
  <c r="J80"/>
  <c r="H80"/>
  <c r="I84"/>
  <c r="J84"/>
  <c r="H84"/>
  <c r="I78"/>
  <c r="J78"/>
  <c r="I76"/>
  <c r="J76"/>
  <c r="H76"/>
  <c r="I72"/>
  <c r="J72"/>
  <c r="H72"/>
  <c r="H60"/>
  <c r="I56"/>
  <c r="J56"/>
  <c r="H56"/>
  <c r="I46"/>
  <c r="J46"/>
  <c r="H46"/>
  <c r="I38"/>
  <c r="J38"/>
  <c r="H38"/>
  <c r="I36"/>
  <c r="J36"/>
  <c r="H36"/>
  <c r="I11"/>
  <c r="J11"/>
  <c r="H11"/>
  <c r="I10"/>
  <c r="J10"/>
  <c r="H10"/>
  <c r="H22" l="1"/>
  <c r="I50"/>
  <c r="I93"/>
  <c r="J93"/>
  <c r="H50"/>
  <c r="J50"/>
  <c r="H8" l="1"/>
  <c r="I8"/>
  <c r="I9" s="1"/>
  <c r="J8"/>
  <c r="J9" s="1"/>
  <c r="H9" l="1"/>
</calcChain>
</file>

<file path=xl/sharedStrings.xml><?xml version="1.0" encoding="utf-8"?>
<sst xmlns="http://schemas.openxmlformats.org/spreadsheetml/2006/main" count="510" uniqueCount="127">
  <si>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</si>
  <si>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</si>
  <si>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</si>
  <si>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</si>
  <si>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</si>
  <si>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</si>
  <si>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</si>
  <si>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</si>
  <si>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</si>
  <si>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</si>
  <si>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</si>
  <si>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Всего расходные обязательства по программе</t>
  </si>
  <si>
    <t>в том числепо ГРБС:</t>
  </si>
  <si>
    <t>Х</t>
  </si>
  <si>
    <t>Подпрограмма</t>
  </si>
  <si>
    <t>Энергосбережение и повышение энергетической эффективности в муниципальном образовании поселок Курагино</t>
  </si>
  <si>
    <t>Всего расходные обязательства по подпрограмме</t>
  </si>
  <si>
    <t>в том числе по ГРБС:</t>
  </si>
  <si>
    <t>Распределение планируемых расходов за счет средств поселкового бюджета по мероприятиям и подпрограммам муниципальной программы поселка Курагино</t>
  </si>
  <si>
    <t>Мероприятие 1</t>
  </si>
  <si>
    <t>Всего расходные обязательства</t>
  </si>
  <si>
    <t>Мероприятие 2</t>
  </si>
  <si>
    <t>Обучение профильных специалистов основам энергосбережения</t>
  </si>
  <si>
    <t>не требуют финансирования</t>
  </si>
  <si>
    <t>Мероприятие 3</t>
  </si>
  <si>
    <t>Назначение ответственных за энергосбережение</t>
  </si>
  <si>
    <t>Мероприятие 4</t>
  </si>
  <si>
    <t>Постоянный контроль показаний приборов учета энергоресурсов</t>
  </si>
  <si>
    <t>Мероприятие 5</t>
  </si>
  <si>
    <t>Контроль за своевременной поверкой приборов учета потребляемых энергоресурсов, замена приборов учета</t>
  </si>
  <si>
    <t>Развитие транспортной системы муниципального образования поселок Курагино</t>
  </si>
  <si>
    <t>Содержание улично-дорожной сети дорог поселка Курагино</t>
  </si>
  <si>
    <t>Содержание светофорных объектов</t>
  </si>
  <si>
    <t>Разметка дорог</t>
  </si>
  <si>
    <t>Установка дорожных знаков</t>
  </si>
  <si>
    <t>Мероприятие 6</t>
  </si>
  <si>
    <t>Приобритение автобусных павильонов</t>
  </si>
  <si>
    <t>Мероприятие 7</t>
  </si>
  <si>
    <t>Благоустройство территории муниципального образования поселок Курагино</t>
  </si>
  <si>
    <t>Оплата за уличное освещение</t>
  </si>
  <si>
    <t xml:space="preserve">Всего расходные обязательства </t>
  </si>
  <si>
    <t>Обслуживание уличного освещения</t>
  </si>
  <si>
    <t>Устройство линии уличного освещения</t>
  </si>
  <si>
    <t>Выдача технических условий, замеры,расчет потерь в линиях</t>
  </si>
  <si>
    <t>Озеленение территории поселка Курагино</t>
  </si>
  <si>
    <t>Мероприятие 8</t>
  </si>
  <si>
    <t>Мероприятие 9</t>
  </si>
  <si>
    <t>Вырубка сухих деревьев, вывоз веток</t>
  </si>
  <si>
    <t>Мероприятие 10</t>
  </si>
  <si>
    <t>Мероприятие 11</t>
  </si>
  <si>
    <t>Откачка таллых и дождевых вод</t>
  </si>
  <si>
    <t>Мероприятие 12</t>
  </si>
  <si>
    <t>Мероприятие 13</t>
  </si>
  <si>
    <t>Выплата заработной платы работникам по договорам</t>
  </si>
  <si>
    <t>Мероприятие 16</t>
  </si>
  <si>
    <t>Всего расходные обязательства по отдельным мероприятиям</t>
  </si>
  <si>
    <t>Содержание гидротехнического сооружения Дамба на реке Туба</t>
  </si>
  <si>
    <t>Проведение акаридцидных обработок</t>
  </si>
  <si>
    <t>Мероприятие 17</t>
  </si>
  <si>
    <t>Проведение дератизации</t>
  </si>
  <si>
    <t>Содержание кладбища</t>
  </si>
  <si>
    <t>Обеспечение пожарной безопасности: организация противопожарной пропоганды, обучение мерам пожарной безопасности</t>
  </si>
  <si>
    <t>0113</t>
  </si>
  <si>
    <t>244</t>
  </si>
  <si>
    <t>0409</t>
  </si>
  <si>
    <t>0503</t>
  </si>
  <si>
    <t>0310</t>
  </si>
  <si>
    <t>0406</t>
  </si>
  <si>
    <t>0909</t>
  </si>
  <si>
    <t>Защита и обеспечение безопасности населения муниципального образования поселок Курагино</t>
  </si>
  <si>
    <t>Организация льготного транспортного обслуживания отдельных категорий граждан</t>
  </si>
  <si>
    <t>0408</t>
  </si>
  <si>
    <t>Мероприятие 18</t>
  </si>
  <si>
    <t>Мероприятие 14</t>
  </si>
  <si>
    <t>Мероприятие 15</t>
  </si>
  <si>
    <t>Мероприятие 19</t>
  </si>
  <si>
    <t>Выкашивание газонов, пустырей и обочин автодорог</t>
  </si>
  <si>
    <t>Отлов безнадзорных животных,  обитающих на территории муниципального образования поселок Курагино</t>
  </si>
  <si>
    <t>0100000000</t>
  </si>
  <si>
    <t>0110000000</t>
  </si>
  <si>
    <t>0110085020</t>
  </si>
  <si>
    <t>0120000000</t>
  </si>
  <si>
    <t>0120082030</t>
  </si>
  <si>
    <t>0130000000</t>
  </si>
  <si>
    <t>0130081030</t>
  </si>
  <si>
    <t>0130081140</t>
  </si>
  <si>
    <t>0130081150</t>
  </si>
  <si>
    <t>0130081160</t>
  </si>
  <si>
    <t>0140000000</t>
  </si>
  <si>
    <t>0140080230</t>
  </si>
  <si>
    <t>0140083010</t>
  </si>
  <si>
    <t>0140085550</t>
  </si>
  <si>
    <t>X</t>
  </si>
  <si>
    <t>0120081020</t>
  </si>
  <si>
    <t>Замена светильников с лампами накаливания на светодиодные светильники</t>
  </si>
  <si>
    <t>243</t>
  </si>
  <si>
    <t>0120075080</t>
  </si>
  <si>
    <t>01200S5080</t>
  </si>
  <si>
    <t>0120082020</t>
  </si>
  <si>
    <t>814</t>
  </si>
  <si>
    <t>831</t>
  </si>
  <si>
    <t>0140074120</t>
  </si>
  <si>
    <t>01400S4120</t>
  </si>
  <si>
    <t>Исполнение судебных актов</t>
  </si>
  <si>
    <t>0130081130</t>
  </si>
  <si>
    <t>Содержание детского городка и детских площадок и ремонт</t>
  </si>
  <si>
    <t>Приложение № 5 к муниципальной программе "Комплексное развитие и обеспечение жизнидеятельности муниципального образования поселок Курагино" на 2019-2021 годы</t>
  </si>
  <si>
    <t>Сбор, вывоз мусора и ликвидация несанкционированных свалок</t>
  </si>
  <si>
    <t>Содержание территории парка имени 40-летия Победы ул. Партизанская, 136Б в пгт. Курагино</t>
  </si>
  <si>
    <t>Содержание фонтана</t>
  </si>
  <si>
    <t>Поставка и монтаж малых архитектурных форм (скамейки и урны)</t>
  </si>
  <si>
    <t>Ремонт с заменой неизолированного провода на СИП по ул.Заводской</t>
  </si>
  <si>
    <t>Расходы на уничтожение отдельных дикорастущих участков конопли</t>
  </si>
  <si>
    <t>Ремонт улично-дорожной сети, устройство тротуаров на территории поселка Курагино</t>
  </si>
  <si>
    <t>0120075090</t>
  </si>
  <si>
    <t>01200S5090</t>
  </si>
  <si>
    <t>Безопасность дорожного движения</t>
  </si>
  <si>
    <t>0120074920</t>
  </si>
  <si>
    <t>Приобретение инвентаря, материалов и краски</t>
  </si>
  <si>
    <t>Приобретение контейнеров под мусор</t>
  </si>
  <si>
    <t>Формирование современной городской среды</t>
  </si>
  <si>
    <t>013F255550</t>
  </si>
  <si>
    <t>Мероприятие 20</t>
  </si>
  <si>
    <t>0140080240</t>
  </si>
  <si>
    <t>Расходы на разработку программ комплексного развития инфраструктуры поселения</t>
  </si>
  <si>
    <t>Приложение № 2 к постановлению Администрации поселка Курагино   № 68-П от 15.04.2019г.</t>
  </si>
  <si>
    <t>012F255550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</si>
</sst>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2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 shrinkToFi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6"/>
  <sheetViews>
    <sheetView tabSelected="1" topLeftCell="A9" workbookViewId="0">
      <selection activeCell="H34" sqref="H34"/>
    </sheetView>
  </sheetViews>
  <sheetFormatPr defaultRowHeight="15.75"/>
  <cols>
    <col min="1" max="1" width="17.42578125" style="1" customWidth="1"/>
    <col min="2" max="2" width="23" style="1" customWidth="1"/>
    <col min="3" max="3" width="15.42578125" style="1" customWidth="1"/>
    <col min="4" max="4" width="9.28515625" style="1" bestFit="1" customWidth="1"/>
    <col min="5" max="5" width="9.140625" style="1"/>
    <col min="6" max="6" width="12.5703125" style="1" customWidth="1"/>
    <col min="7" max="7" width="5.140625" style="1" customWidth="1"/>
    <col min="8" max="8" width="11.28515625" style="1" customWidth="1"/>
    <col min="9" max="10" width="10.7109375" style="1" bestFit="1" customWidth="1"/>
    <col min="11" max="11" width="12" style="1" customWidth="1"/>
    <col min="12" max="16384" width="9.140625" style="1"/>
  </cols>
  <sheetData>
    <row r="1" spans="1:12" ht="51.75" customHeight="1">
      <c r="G1" s="32" t="s">
        <v>125</v>
      </c>
      <c r="H1" s="32"/>
      <c r="I1" s="32"/>
      <c r="J1" s="32"/>
    </row>
    <row r="3" spans="1:12" ht="84" customHeight="1">
      <c r="G3" s="48" t="s">
        <v>106</v>
      </c>
      <c r="H3" s="48"/>
      <c r="I3" s="48"/>
      <c r="J3" s="48"/>
      <c r="K3" s="2"/>
    </row>
    <row r="5" spans="1:12" ht="38.25" customHeight="1">
      <c r="A5" s="49" t="s">
        <v>18</v>
      </c>
      <c r="B5" s="49"/>
      <c r="C5" s="49"/>
      <c r="D5" s="49"/>
      <c r="E5" s="49"/>
      <c r="F5" s="49"/>
      <c r="G5" s="49"/>
      <c r="H5" s="49"/>
      <c r="I5" s="49"/>
      <c r="J5" s="49"/>
      <c r="K5" s="3"/>
    </row>
    <row r="6" spans="1:12" s="16" customFormat="1" ht="33" customHeight="1">
      <c r="A6" s="50" t="s">
        <v>7</v>
      </c>
      <c r="B6" s="50" t="s">
        <v>0</v>
      </c>
      <c r="C6" s="50" t="s">
        <v>1</v>
      </c>
      <c r="D6" s="50" t="s">
        <v>2</v>
      </c>
      <c r="E6" s="50"/>
      <c r="F6" s="50"/>
      <c r="G6" s="50"/>
      <c r="H6" s="51" t="s">
        <v>8</v>
      </c>
      <c r="I6" s="51"/>
      <c r="J6" s="51"/>
    </row>
    <row r="7" spans="1:12" s="16" customFormat="1" ht="50.25" customHeight="1">
      <c r="A7" s="50"/>
      <c r="B7" s="50"/>
      <c r="C7" s="50"/>
      <c r="D7" s="17" t="s">
        <v>3</v>
      </c>
      <c r="E7" s="17" t="s">
        <v>4</v>
      </c>
      <c r="F7" s="17" t="s">
        <v>5</v>
      </c>
      <c r="G7" s="17" t="s">
        <v>6</v>
      </c>
      <c r="H7" s="17">
        <v>2019</v>
      </c>
      <c r="I7" s="17">
        <v>2020</v>
      </c>
      <c r="J7" s="17">
        <v>2021</v>
      </c>
    </row>
    <row r="8" spans="1:12" ht="62.25" customHeight="1">
      <c r="A8" s="36" t="s">
        <v>9</v>
      </c>
      <c r="B8" s="36" t="s">
        <v>10</v>
      </c>
      <c r="C8" s="5" t="s">
        <v>11</v>
      </c>
      <c r="D8" s="4">
        <v>551</v>
      </c>
      <c r="E8" s="6" t="s">
        <v>13</v>
      </c>
      <c r="F8" s="6" t="s">
        <v>78</v>
      </c>
      <c r="G8" s="6" t="s">
        <v>13</v>
      </c>
      <c r="H8" s="24">
        <f>H10+H22+H50+H92</f>
        <v>39037.783649999998</v>
      </c>
      <c r="I8" s="24">
        <f>I10+I22+I50+I92</f>
        <v>19986.160000000003</v>
      </c>
      <c r="J8" s="24">
        <f>J10+J22+J50+J92</f>
        <v>20001.684000000001</v>
      </c>
      <c r="K8" s="18"/>
      <c r="L8" s="19"/>
    </row>
    <row r="9" spans="1:12" ht="36" customHeight="1">
      <c r="A9" s="36"/>
      <c r="B9" s="36"/>
      <c r="C9" s="5" t="s">
        <v>12</v>
      </c>
      <c r="D9" s="4">
        <v>551</v>
      </c>
      <c r="E9" s="6" t="s">
        <v>13</v>
      </c>
      <c r="F9" s="6" t="s">
        <v>78</v>
      </c>
      <c r="G9" s="6" t="s">
        <v>13</v>
      </c>
      <c r="H9" s="24">
        <f>H8</f>
        <v>39037.783649999998</v>
      </c>
      <c r="I9" s="24">
        <f t="shared" ref="I9:J9" si="0">I8</f>
        <v>19986.160000000003</v>
      </c>
      <c r="J9" s="24">
        <f t="shared" si="0"/>
        <v>20001.684000000001</v>
      </c>
    </row>
    <row r="10" spans="1:12" ht="84" customHeight="1">
      <c r="A10" s="37" t="s">
        <v>14</v>
      </c>
      <c r="B10" s="37" t="s">
        <v>15</v>
      </c>
      <c r="C10" s="5" t="s">
        <v>16</v>
      </c>
      <c r="D10" s="4">
        <v>551</v>
      </c>
      <c r="E10" s="6" t="s">
        <v>13</v>
      </c>
      <c r="F10" s="6" t="s">
        <v>79</v>
      </c>
      <c r="G10" s="6" t="s">
        <v>13</v>
      </c>
      <c r="H10" s="24">
        <f>H12</f>
        <v>100</v>
      </c>
      <c r="I10" s="24">
        <f>I12</f>
        <v>100</v>
      </c>
      <c r="J10" s="24">
        <f t="shared" ref="J10" si="1">J12</f>
        <v>100</v>
      </c>
    </row>
    <row r="11" spans="1:12" ht="36.75" customHeight="1">
      <c r="A11" s="37"/>
      <c r="B11" s="37"/>
      <c r="C11" s="5" t="s">
        <v>17</v>
      </c>
      <c r="D11" s="4">
        <v>551</v>
      </c>
      <c r="E11" s="6" t="s">
        <v>13</v>
      </c>
      <c r="F11" s="6" t="s">
        <v>79</v>
      </c>
      <c r="G11" s="6" t="s">
        <v>13</v>
      </c>
      <c r="H11" s="24">
        <f>H12</f>
        <v>100</v>
      </c>
      <c r="I11" s="24">
        <f t="shared" ref="I11:J11" si="2">I12</f>
        <v>100</v>
      </c>
      <c r="J11" s="24">
        <f t="shared" si="2"/>
        <v>100</v>
      </c>
    </row>
    <row r="12" spans="1:12" ht="55.5" customHeight="1">
      <c r="A12" s="36" t="s">
        <v>19</v>
      </c>
      <c r="B12" s="36" t="s">
        <v>94</v>
      </c>
      <c r="C12" s="5" t="s">
        <v>20</v>
      </c>
      <c r="D12" s="4">
        <v>551</v>
      </c>
      <c r="E12" s="6" t="s">
        <v>62</v>
      </c>
      <c r="F12" s="6" t="s">
        <v>80</v>
      </c>
      <c r="G12" s="6" t="s">
        <v>63</v>
      </c>
      <c r="H12" s="25">
        <v>100</v>
      </c>
      <c r="I12" s="25">
        <v>100</v>
      </c>
      <c r="J12" s="25">
        <v>100</v>
      </c>
    </row>
    <row r="13" spans="1:12" ht="38.25" customHeight="1">
      <c r="A13" s="36"/>
      <c r="B13" s="36"/>
      <c r="C13" s="5" t="s">
        <v>17</v>
      </c>
      <c r="D13" s="4">
        <v>551</v>
      </c>
      <c r="E13" s="6" t="s">
        <v>62</v>
      </c>
      <c r="F13" s="6" t="s">
        <v>80</v>
      </c>
      <c r="G13" s="6" t="s">
        <v>63</v>
      </c>
      <c r="H13" s="25">
        <v>100</v>
      </c>
      <c r="I13" s="25">
        <v>100</v>
      </c>
      <c r="J13" s="25">
        <v>100</v>
      </c>
    </row>
    <row r="14" spans="1:12" ht="47.25">
      <c r="A14" s="35" t="s">
        <v>21</v>
      </c>
      <c r="B14" s="36" t="s">
        <v>22</v>
      </c>
      <c r="C14" s="5" t="s">
        <v>20</v>
      </c>
      <c r="D14" s="4">
        <v>551</v>
      </c>
      <c r="E14" s="6" t="s">
        <v>62</v>
      </c>
      <c r="F14" s="6" t="s">
        <v>80</v>
      </c>
      <c r="G14" s="6" t="s">
        <v>63</v>
      </c>
      <c r="H14" s="33" t="s">
        <v>23</v>
      </c>
      <c r="I14" s="33" t="s">
        <v>23</v>
      </c>
      <c r="J14" s="33" t="s">
        <v>23</v>
      </c>
    </row>
    <row r="15" spans="1:12" ht="31.5">
      <c r="A15" s="35"/>
      <c r="B15" s="35"/>
      <c r="C15" s="5" t="s">
        <v>17</v>
      </c>
      <c r="D15" s="4">
        <v>551</v>
      </c>
      <c r="E15" s="6" t="s">
        <v>62</v>
      </c>
      <c r="F15" s="6" t="s">
        <v>80</v>
      </c>
      <c r="G15" s="6" t="s">
        <v>63</v>
      </c>
      <c r="H15" s="34"/>
      <c r="I15" s="34"/>
      <c r="J15" s="34"/>
    </row>
    <row r="16" spans="1:12" ht="55.5" customHeight="1">
      <c r="A16" s="36" t="s">
        <v>24</v>
      </c>
      <c r="B16" s="36" t="s">
        <v>25</v>
      </c>
      <c r="C16" s="5" t="s">
        <v>20</v>
      </c>
      <c r="D16" s="4">
        <v>551</v>
      </c>
      <c r="E16" s="6" t="s">
        <v>62</v>
      </c>
      <c r="F16" s="6" t="s">
        <v>80</v>
      </c>
      <c r="G16" s="6" t="s">
        <v>63</v>
      </c>
      <c r="H16" s="33" t="s">
        <v>23</v>
      </c>
      <c r="I16" s="33" t="s">
        <v>23</v>
      </c>
      <c r="J16" s="33" t="s">
        <v>23</v>
      </c>
    </row>
    <row r="17" spans="1:11" ht="31.5">
      <c r="A17" s="36"/>
      <c r="B17" s="36"/>
      <c r="C17" s="5" t="s">
        <v>17</v>
      </c>
      <c r="D17" s="4">
        <v>551</v>
      </c>
      <c r="E17" s="6" t="s">
        <v>62</v>
      </c>
      <c r="F17" s="6" t="s">
        <v>80</v>
      </c>
      <c r="G17" s="6" t="s">
        <v>63</v>
      </c>
      <c r="H17" s="34"/>
      <c r="I17" s="34"/>
      <c r="J17" s="34"/>
    </row>
    <row r="18" spans="1:11" ht="47.25">
      <c r="A18" s="35" t="s">
        <v>26</v>
      </c>
      <c r="B18" s="36" t="s">
        <v>27</v>
      </c>
      <c r="C18" s="5" t="s">
        <v>20</v>
      </c>
      <c r="D18" s="4">
        <v>551</v>
      </c>
      <c r="E18" s="6" t="s">
        <v>62</v>
      </c>
      <c r="F18" s="6" t="s">
        <v>80</v>
      </c>
      <c r="G18" s="6" t="s">
        <v>63</v>
      </c>
      <c r="H18" s="33" t="s">
        <v>23</v>
      </c>
      <c r="I18" s="33" t="s">
        <v>23</v>
      </c>
      <c r="J18" s="33" t="s">
        <v>23</v>
      </c>
    </row>
    <row r="19" spans="1:11" ht="31.5">
      <c r="A19" s="35"/>
      <c r="B19" s="36"/>
      <c r="C19" s="5" t="s">
        <v>17</v>
      </c>
      <c r="D19" s="4">
        <v>551</v>
      </c>
      <c r="E19" s="6" t="s">
        <v>62</v>
      </c>
      <c r="F19" s="6" t="s">
        <v>80</v>
      </c>
      <c r="G19" s="6" t="s">
        <v>63</v>
      </c>
      <c r="H19" s="34"/>
      <c r="I19" s="34"/>
      <c r="J19" s="34"/>
    </row>
    <row r="20" spans="1:11" ht="47.25">
      <c r="A20" s="35" t="s">
        <v>28</v>
      </c>
      <c r="B20" s="36" t="s">
        <v>29</v>
      </c>
      <c r="C20" s="5" t="s">
        <v>20</v>
      </c>
      <c r="D20" s="4">
        <v>551</v>
      </c>
      <c r="E20" s="6" t="s">
        <v>62</v>
      </c>
      <c r="F20" s="6" t="s">
        <v>80</v>
      </c>
      <c r="G20" s="6" t="s">
        <v>63</v>
      </c>
      <c r="H20" s="33" t="s">
        <v>23</v>
      </c>
      <c r="I20" s="33" t="s">
        <v>23</v>
      </c>
      <c r="J20" s="33" t="s">
        <v>23</v>
      </c>
    </row>
    <row r="21" spans="1:11" ht="46.5" customHeight="1">
      <c r="A21" s="35"/>
      <c r="B21" s="36"/>
      <c r="C21" s="5" t="s">
        <v>17</v>
      </c>
      <c r="D21" s="4">
        <v>551</v>
      </c>
      <c r="E21" s="6" t="s">
        <v>62</v>
      </c>
      <c r="F21" s="6" t="s">
        <v>80</v>
      </c>
      <c r="G21" s="6" t="s">
        <v>63</v>
      </c>
      <c r="H21" s="34"/>
      <c r="I21" s="34"/>
      <c r="J21" s="34"/>
    </row>
    <row r="22" spans="1:11" ht="78.75">
      <c r="A22" s="41" t="s">
        <v>14</v>
      </c>
      <c r="B22" s="37" t="s">
        <v>30</v>
      </c>
      <c r="C22" s="5" t="s">
        <v>16</v>
      </c>
      <c r="D22" s="4">
        <v>551</v>
      </c>
      <c r="E22" s="6" t="s">
        <v>13</v>
      </c>
      <c r="F22" s="6" t="s">
        <v>81</v>
      </c>
      <c r="G22" s="6" t="s">
        <v>13</v>
      </c>
      <c r="H22" s="24">
        <f>H23</f>
        <v>20993.750650000002</v>
      </c>
      <c r="I22" s="24">
        <f t="shared" ref="I22:J22" si="3">I23</f>
        <v>8563.6</v>
      </c>
      <c r="J22" s="24">
        <f t="shared" si="3"/>
        <v>8663.0000000000018</v>
      </c>
    </row>
    <row r="23" spans="1:11" ht="31.5">
      <c r="A23" s="41"/>
      <c r="B23" s="37"/>
      <c r="C23" s="5" t="s">
        <v>17</v>
      </c>
      <c r="D23" s="4">
        <v>551</v>
      </c>
      <c r="E23" s="6" t="s">
        <v>13</v>
      </c>
      <c r="F23" s="6" t="s">
        <v>81</v>
      </c>
      <c r="G23" s="6" t="s">
        <v>13</v>
      </c>
      <c r="H23" s="24">
        <f>H24+H28+H36+H38+H40+H42+H46+H48+H33+H44</f>
        <v>20993.750650000002</v>
      </c>
      <c r="I23" s="24">
        <f t="shared" ref="I23:J23" si="4">I24+I28+I36+I38+I40+I42+I46+I48+I33+I44</f>
        <v>8563.6</v>
      </c>
      <c r="J23" s="24">
        <f t="shared" si="4"/>
        <v>8663.0000000000018</v>
      </c>
      <c r="K23" s="19"/>
    </row>
    <row r="24" spans="1:11" ht="47.25">
      <c r="A24" s="42" t="s">
        <v>19</v>
      </c>
      <c r="B24" s="44" t="s">
        <v>113</v>
      </c>
      <c r="C24" s="5" t="s">
        <v>20</v>
      </c>
      <c r="D24" s="4">
        <v>551</v>
      </c>
      <c r="E24" s="6" t="s">
        <v>64</v>
      </c>
      <c r="F24" s="6" t="s">
        <v>92</v>
      </c>
      <c r="G24" s="6" t="s">
        <v>63</v>
      </c>
      <c r="H24" s="25">
        <f>H25+H27+H26</f>
        <v>9055.290649999999</v>
      </c>
      <c r="I24" s="25">
        <f t="shared" ref="I24:J24" si="5">I25+I27+I26</f>
        <v>500</v>
      </c>
      <c r="J24" s="25">
        <f t="shared" si="5"/>
        <v>500</v>
      </c>
    </row>
    <row r="25" spans="1:11" ht="31.5">
      <c r="A25" s="43"/>
      <c r="B25" s="45"/>
      <c r="C25" s="10" t="s">
        <v>17</v>
      </c>
      <c r="D25" s="11">
        <v>551</v>
      </c>
      <c r="E25" s="6" t="s">
        <v>64</v>
      </c>
      <c r="F25" s="6" t="s">
        <v>82</v>
      </c>
      <c r="G25" s="6" t="s">
        <v>63</v>
      </c>
      <c r="H25" s="25">
        <v>2010.25065</v>
      </c>
      <c r="I25" s="25">
        <v>500</v>
      </c>
      <c r="J25" s="25">
        <v>500</v>
      </c>
    </row>
    <row r="26" spans="1:11" ht="31.5">
      <c r="A26" s="43"/>
      <c r="B26" s="45"/>
      <c r="C26" s="20" t="s">
        <v>17</v>
      </c>
      <c r="D26" s="21">
        <v>551</v>
      </c>
      <c r="E26" s="6" t="s">
        <v>64</v>
      </c>
      <c r="F26" s="6" t="s">
        <v>114</v>
      </c>
      <c r="G26" s="6" t="s">
        <v>95</v>
      </c>
      <c r="H26" s="25">
        <v>6961.5</v>
      </c>
      <c r="I26" s="25">
        <v>0</v>
      </c>
      <c r="J26" s="25">
        <v>0</v>
      </c>
    </row>
    <row r="27" spans="1:11" ht="31.5">
      <c r="A27" s="43"/>
      <c r="B27" s="45"/>
      <c r="C27" s="10" t="s">
        <v>17</v>
      </c>
      <c r="D27" s="11">
        <v>551</v>
      </c>
      <c r="E27" s="6" t="s">
        <v>64</v>
      </c>
      <c r="F27" s="6" t="s">
        <v>115</v>
      </c>
      <c r="G27" s="6" t="s">
        <v>95</v>
      </c>
      <c r="H27" s="25">
        <v>83.54</v>
      </c>
      <c r="I27" s="25">
        <v>0</v>
      </c>
      <c r="J27" s="25">
        <v>0</v>
      </c>
    </row>
    <row r="28" spans="1:11" ht="47.25">
      <c r="A28" s="44" t="s">
        <v>21</v>
      </c>
      <c r="B28" s="44" t="s">
        <v>31</v>
      </c>
      <c r="C28" s="5" t="s">
        <v>20</v>
      </c>
      <c r="D28" s="4">
        <v>551</v>
      </c>
      <c r="E28" s="6" t="s">
        <v>64</v>
      </c>
      <c r="F28" s="6" t="s">
        <v>13</v>
      </c>
      <c r="G28" s="6" t="s">
        <v>63</v>
      </c>
      <c r="H28" s="25">
        <f>SUM(H29:H32)</f>
        <v>6166.1840000000002</v>
      </c>
      <c r="I28" s="25">
        <f t="shared" ref="I28:J28" si="6">SUM(I29:I32)</f>
        <v>6460.9</v>
      </c>
      <c r="J28" s="25">
        <f t="shared" si="6"/>
        <v>6560.3</v>
      </c>
    </row>
    <row r="29" spans="1:11" ht="31.5">
      <c r="A29" s="45"/>
      <c r="B29" s="45"/>
      <c r="C29" s="8" t="s">
        <v>17</v>
      </c>
      <c r="D29" s="9">
        <v>551</v>
      </c>
      <c r="E29" s="6" t="s">
        <v>64</v>
      </c>
      <c r="F29" s="6" t="s">
        <v>93</v>
      </c>
      <c r="G29" s="6" t="s">
        <v>63</v>
      </c>
      <c r="H29" s="25">
        <v>1477.3</v>
      </c>
      <c r="I29" s="25">
        <v>1575.2</v>
      </c>
      <c r="J29" s="25">
        <v>1791.3</v>
      </c>
    </row>
    <row r="30" spans="1:11" ht="31.5">
      <c r="A30" s="45"/>
      <c r="B30" s="45"/>
      <c r="C30" s="10" t="s">
        <v>17</v>
      </c>
      <c r="D30" s="11">
        <v>551</v>
      </c>
      <c r="E30" s="6" t="s">
        <v>64</v>
      </c>
      <c r="F30" s="6" t="s">
        <v>82</v>
      </c>
      <c r="G30" s="6" t="s">
        <v>63</v>
      </c>
      <c r="H30" s="25">
        <v>2000</v>
      </c>
      <c r="I30" s="25">
        <v>2000</v>
      </c>
      <c r="J30" s="25">
        <v>2000</v>
      </c>
    </row>
    <row r="31" spans="1:11" ht="31.5">
      <c r="A31" s="45"/>
      <c r="B31" s="45"/>
      <c r="C31" s="10" t="s">
        <v>17</v>
      </c>
      <c r="D31" s="11">
        <v>551</v>
      </c>
      <c r="E31" s="6" t="s">
        <v>64</v>
      </c>
      <c r="F31" s="6" t="s">
        <v>96</v>
      </c>
      <c r="G31" s="6" t="s">
        <v>63</v>
      </c>
      <c r="H31" s="25">
        <v>2657</v>
      </c>
      <c r="I31" s="25">
        <v>2885.7</v>
      </c>
      <c r="J31" s="25">
        <v>2769</v>
      </c>
    </row>
    <row r="32" spans="1:11" ht="31.5">
      <c r="A32" s="45"/>
      <c r="B32" s="45"/>
      <c r="C32" s="5" t="s">
        <v>17</v>
      </c>
      <c r="D32" s="4">
        <v>551</v>
      </c>
      <c r="E32" s="6" t="s">
        <v>64</v>
      </c>
      <c r="F32" s="6" t="s">
        <v>97</v>
      </c>
      <c r="G32" s="6" t="s">
        <v>63</v>
      </c>
      <c r="H32" s="25">
        <v>31.884</v>
      </c>
      <c r="I32" s="25">
        <v>0</v>
      </c>
      <c r="J32" s="25">
        <v>0</v>
      </c>
    </row>
    <row r="33" spans="1:10" ht="47.25">
      <c r="A33" s="38" t="s">
        <v>24</v>
      </c>
      <c r="B33" s="38" t="s">
        <v>116</v>
      </c>
      <c r="C33" s="20" t="s">
        <v>20</v>
      </c>
      <c r="D33" s="21">
        <v>551</v>
      </c>
      <c r="E33" s="6" t="s">
        <v>64</v>
      </c>
      <c r="F33" s="6" t="s">
        <v>13</v>
      </c>
      <c r="G33" s="6"/>
      <c r="H33" s="25">
        <f>SUM(H34:H35)</f>
        <v>147.376</v>
      </c>
      <c r="I33" s="25">
        <f t="shared" ref="I33:J33" si="7">SUM(I34:I35)</f>
        <v>0</v>
      </c>
      <c r="J33" s="25">
        <f t="shared" si="7"/>
        <v>0</v>
      </c>
    </row>
    <row r="34" spans="1:10" ht="31.5">
      <c r="A34" s="39"/>
      <c r="B34" s="39"/>
      <c r="C34" s="20" t="s">
        <v>17</v>
      </c>
      <c r="D34" s="21">
        <v>551</v>
      </c>
      <c r="E34" s="6" t="s">
        <v>64</v>
      </c>
      <c r="F34" s="6" t="s">
        <v>117</v>
      </c>
      <c r="G34" s="6" t="s">
        <v>63</v>
      </c>
      <c r="H34" s="25">
        <v>120.8</v>
      </c>
      <c r="I34" s="25">
        <v>0</v>
      </c>
      <c r="J34" s="25">
        <v>0</v>
      </c>
    </row>
    <row r="35" spans="1:10" ht="31.5">
      <c r="A35" s="40"/>
      <c r="B35" s="40"/>
      <c r="C35" s="20" t="s">
        <v>17</v>
      </c>
      <c r="D35" s="21">
        <v>551</v>
      </c>
      <c r="E35" s="6" t="s">
        <v>64</v>
      </c>
      <c r="F35" s="6" t="s">
        <v>117</v>
      </c>
      <c r="G35" s="6" t="s">
        <v>63</v>
      </c>
      <c r="H35" s="25">
        <v>26.576000000000001</v>
      </c>
      <c r="I35" s="25">
        <v>0</v>
      </c>
      <c r="J35" s="25">
        <v>0</v>
      </c>
    </row>
    <row r="36" spans="1:10" ht="47.25">
      <c r="A36" s="36" t="s">
        <v>26</v>
      </c>
      <c r="B36" s="36" t="s">
        <v>32</v>
      </c>
      <c r="C36" s="5" t="s">
        <v>20</v>
      </c>
      <c r="D36" s="4">
        <v>551</v>
      </c>
      <c r="E36" s="6" t="s">
        <v>64</v>
      </c>
      <c r="F36" s="6" t="s">
        <v>13</v>
      </c>
      <c r="G36" s="6" t="s">
        <v>63</v>
      </c>
      <c r="H36" s="25">
        <f>H37</f>
        <v>200</v>
      </c>
      <c r="I36" s="25">
        <f t="shared" ref="I36:J36" si="8">I37</f>
        <v>200</v>
      </c>
      <c r="J36" s="25">
        <f t="shared" si="8"/>
        <v>200</v>
      </c>
    </row>
    <row r="37" spans="1:10" ht="31.5">
      <c r="A37" s="36"/>
      <c r="B37" s="36"/>
      <c r="C37" s="5" t="s">
        <v>17</v>
      </c>
      <c r="D37" s="4">
        <v>551</v>
      </c>
      <c r="E37" s="6" t="s">
        <v>64</v>
      </c>
      <c r="F37" s="6" t="s">
        <v>82</v>
      </c>
      <c r="G37" s="6" t="s">
        <v>63</v>
      </c>
      <c r="H37" s="25">
        <v>200</v>
      </c>
      <c r="I37" s="25">
        <v>200</v>
      </c>
      <c r="J37" s="25">
        <v>200</v>
      </c>
    </row>
    <row r="38" spans="1:10" ht="47.25">
      <c r="A38" s="35" t="s">
        <v>28</v>
      </c>
      <c r="B38" s="35" t="s">
        <v>33</v>
      </c>
      <c r="C38" s="5" t="s">
        <v>20</v>
      </c>
      <c r="D38" s="4">
        <v>551</v>
      </c>
      <c r="E38" s="6" t="s">
        <v>64</v>
      </c>
      <c r="F38" s="6" t="s">
        <v>13</v>
      </c>
      <c r="G38" s="6" t="s">
        <v>63</v>
      </c>
      <c r="H38" s="25">
        <f>H39</f>
        <v>610.6</v>
      </c>
      <c r="I38" s="25">
        <f t="shared" ref="I38:J38" si="9">I39</f>
        <v>610.6</v>
      </c>
      <c r="J38" s="25">
        <f t="shared" si="9"/>
        <v>610.6</v>
      </c>
    </row>
    <row r="39" spans="1:10" ht="31.5">
      <c r="A39" s="35"/>
      <c r="B39" s="35"/>
      <c r="C39" s="5" t="s">
        <v>17</v>
      </c>
      <c r="D39" s="4">
        <v>551</v>
      </c>
      <c r="E39" s="6" t="s">
        <v>64</v>
      </c>
      <c r="F39" s="6" t="s">
        <v>82</v>
      </c>
      <c r="G39" s="6" t="s">
        <v>63</v>
      </c>
      <c r="H39" s="25">
        <v>610.6</v>
      </c>
      <c r="I39" s="25">
        <v>610.6</v>
      </c>
      <c r="J39" s="25">
        <v>610.6</v>
      </c>
    </row>
    <row r="40" spans="1:10" ht="47.25">
      <c r="A40" s="36" t="s">
        <v>35</v>
      </c>
      <c r="B40" s="36" t="s">
        <v>34</v>
      </c>
      <c r="C40" s="5" t="s">
        <v>20</v>
      </c>
      <c r="D40" s="4">
        <v>551</v>
      </c>
      <c r="E40" s="6" t="s">
        <v>64</v>
      </c>
      <c r="F40" s="6" t="s">
        <v>13</v>
      </c>
      <c r="G40" s="6" t="s">
        <v>63</v>
      </c>
      <c r="H40" s="25">
        <f>H41</f>
        <v>700</v>
      </c>
      <c r="I40" s="25">
        <f t="shared" ref="I40:J40" si="10">I41</f>
        <v>700</v>
      </c>
      <c r="J40" s="25">
        <f t="shared" si="10"/>
        <v>700</v>
      </c>
    </row>
    <row r="41" spans="1:10" ht="31.5">
      <c r="A41" s="36"/>
      <c r="B41" s="36"/>
      <c r="C41" s="5" t="s">
        <v>17</v>
      </c>
      <c r="D41" s="4">
        <v>551</v>
      </c>
      <c r="E41" s="6" t="s">
        <v>64</v>
      </c>
      <c r="F41" s="6" t="s">
        <v>82</v>
      </c>
      <c r="G41" s="6" t="s">
        <v>63</v>
      </c>
      <c r="H41" s="25">
        <v>700</v>
      </c>
      <c r="I41" s="25">
        <v>700</v>
      </c>
      <c r="J41" s="25">
        <v>700</v>
      </c>
    </row>
    <row r="42" spans="1:10" ht="47.25">
      <c r="A42" s="36" t="s">
        <v>37</v>
      </c>
      <c r="B42" s="36" t="s">
        <v>36</v>
      </c>
      <c r="C42" s="5" t="s">
        <v>20</v>
      </c>
      <c r="D42" s="4">
        <v>551</v>
      </c>
      <c r="E42" s="6" t="s">
        <v>64</v>
      </c>
      <c r="F42" s="6" t="s">
        <v>13</v>
      </c>
      <c r="G42" s="6" t="s">
        <v>63</v>
      </c>
      <c r="H42" s="25">
        <f>H43</f>
        <v>200</v>
      </c>
      <c r="I42" s="25">
        <f t="shared" ref="I42:J44" si="11">I43</f>
        <v>0</v>
      </c>
      <c r="J42" s="25">
        <f t="shared" si="11"/>
        <v>0</v>
      </c>
    </row>
    <row r="43" spans="1:10" ht="31.5">
      <c r="A43" s="36"/>
      <c r="B43" s="36"/>
      <c r="C43" s="5" t="s">
        <v>17</v>
      </c>
      <c r="D43" s="4">
        <v>551</v>
      </c>
      <c r="E43" s="6" t="s">
        <v>64</v>
      </c>
      <c r="F43" s="6" t="s">
        <v>82</v>
      </c>
      <c r="G43" s="6" t="s">
        <v>63</v>
      </c>
      <c r="H43" s="25">
        <v>200</v>
      </c>
      <c r="I43" s="25">
        <v>0</v>
      </c>
      <c r="J43" s="25">
        <v>0</v>
      </c>
    </row>
    <row r="44" spans="1:10" ht="47.25" customHeight="1">
      <c r="A44" s="36" t="s">
        <v>45</v>
      </c>
      <c r="B44" s="30" t="s">
        <v>120</v>
      </c>
      <c r="C44" s="28" t="s">
        <v>20</v>
      </c>
      <c r="D44" s="27">
        <v>551</v>
      </c>
      <c r="E44" s="6" t="s">
        <v>64</v>
      </c>
      <c r="F44" s="6" t="s">
        <v>13</v>
      </c>
      <c r="G44" s="6" t="s">
        <v>95</v>
      </c>
      <c r="H44" s="25">
        <f>H45</f>
        <v>3822.2</v>
      </c>
      <c r="I44" s="25">
        <f t="shared" si="11"/>
        <v>0</v>
      </c>
      <c r="J44" s="25">
        <f t="shared" si="11"/>
        <v>0</v>
      </c>
    </row>
    <row r="45" spans="1:10" ht="31.5">
      <c r="A45" s="36"/>
      <c r="B45" s="31"/>
      <c r="C45" s="28" t="s">
        <v>17</v>
      </c>
      <c r="D45" s="27">
        <v>551</v>
      </c>
      <c r="E45" s="6" t="s">
        <v>64</v>
      </c>
      <c r="F45" s="29" t="s">
        <v>126</v>
      </c>
      <c r="G45" s="6" t="s">
        <v>95</v>
      </c>
      <c r="H45" s="25">
        <v>3822.2</v>
      </c>
      <c r="I45" s="25">
        <v>0</v>
      </c>
      <c r="J45" s="25">
        <v>0</v>
      </c>
    </row>
    <row r="46" spans="1:10" ht="47.25">
      <c r="A46" s="38" t="s">
        <v>46</v>
      </c>
      <c r="B46" s="38" t="s">
        <v>70</v>
      </c>
      <c r="C46" s="5" t="s">
        <v>20</v>
      </c>
      <c r="D46" s="4">
        <v>551</v>
      </c>
      <c r="E46" s="6" t="s">
        <v>71</v>
      </c>
      <c r="F46" s="6" t="s">
        <v>13</v>
      </c>
      <c r="G46" s="6" t="s">
        <v>99</v>
      </c>
      <c r="H46" s="25">
        <f>H47</f>
        <v>89.1</v>
      </c>
      <c r="I46" s="25">
        <f t="shared" ref="I46:J46" si="12">I47</f>
        <v>89.1</v>
      </c>
      <c r="J46" s="25">
        <f t="shared" si="12"/>
        <v>89.1</v>
      </c>
    </row>
    <row r="47" spans="1:10" ht="31.5">
      <c r="A47" s="40"/>
      <c r="B47" s="40"/>
      <c r="C47" s="5" t="s">
        <v>17</v>
      </c>
      <c r="D47" s="4">
        <v>551</v>
      </c>
      <c r="E47" s="6" t="s">
        <v>71</v>
      </c>
      <c r="F47" s="6" t="s">
        <v>98</v>
      </c>
      <c r="G47" s="6" t="s">
        <v>99</v>
      </c>
      <c r="H47" s="25">
        <v>89.1</v>
      </c>
      <c r="I47" s="25">
        <v>89.1</v>
      </c>
      <c r="J47" s="25">
        <v>89.1</v>
      </c>
    </row>
    <row r="48" spans="1:10" ht="47.25">
      <c r="A48" s="38" t="s">
        <v>48</v>
      </c>
      <c r="B48" s="38" t="s">
        <v>103</v>
      </c>
      <c r="C48" s="10" t="s">
        <v>20</v>
      </c>
      <c r="D48" s="11">
        <v>551</v>
      </c>
      <c r="E48" s="6" t="s">
        <v>64</v>
      </c>
      <c r="F48" s="6" t="s">
        <v>13</v>
      </c>
      <c r="G48" s="6"/>
      <c r="H48" s="25">
        <f>H49</f>
        <v>3</v>
      </c>
      <c r="I48" s="25">
        <f t="shared" ref="I48:J48" si="13">I49</f>
        <v>3</v>
      </c>
      <c r="J48" s="25">
        <f t="shared" si="13"/>
        <v>3</v>
      </c>
    </row>
    <row r="49" spans="1:10" ht="31.5">
      <c r="A49" s="40"/>
      <c r="B49" s="40"/>
      <c r="C49" s="10" t="s">
        <v>17</v>
      </c>
      <c r="D49" s="11">
        <v>551</v>
      </c>
      <c r="E49" s="6" t="s">
        <v>64</v>
      </c>
      <c r="F49" s="6" t="s">
        <v>82</v>
      </c>
      <c r="G49" s="6" t="s">
        <v>100</v>
      </c>
      <c r="H49" s="25">
        <v>3</v>
      </c>
      <c r="I49" s="25">
        <v>3</v>
      </c>
      <c r="J49" s="25">
        <v>3</v>
      </c>
    </row>
    <row r="50" spans="1:10" ht="78.75">
      <c r="A50" s="37" t="s">
        <v>14</v>
      </c>
      <c r="B50" s="37" t="s">
        <v>38</v>
      </c>
      <c r="C50" s="5" t="s">
        <v>16</v>
      </c>
      <c r="D50" s="4">
        <v>551</v>
      </c>
      <c r="E50" s="6" t="s">
        <v>13</v>
      </c>
      <c r="F50" s="6" t="s">
        <v>83</v>
      </c>
      <c r="G50" s="6" t="s">
        <v>13</v>
      </c>
      <c r="H50" s="24">
        <f>H51</f>
        <v>17266.104999999996</v>
      </c>
      <c r="I50" s="24">
        <f t="shared" ref="I50:J50" si="14">I51</f>
        <v>10450.200000000001</v>
      </c>
      <c r="J50" s="24">
        <f t="shared" si="14"/>
        <v>10049.1</v>
      </c>
    </row>
    <row r="51" spans="1:10" ht="31.5">
      <c r="A51" s="37"/>
      <c r="B51" s="37"/>
      <c r="C51" s="5" t="s">
        <v>17</v>
      </c>
      <c r="D51" s="4">
        <v>551</v>
      </c>
      <c r="E51" s="6" t="s">
        <v>13</v>
      </c>
      <c r="F51" s="6" t="s">
        <v>83</v>
      </c>
      <c r="G51" s="6" t="s">
        <v>13</v>
      </c>
      <c r="H51" s="24">
        <f>H52+H54+H56+H60+H62+H64+H66+H68+H70+H72+H74+H76+H78+H80+H82+H84+H86+H88+H58+H90</f>
        <v>17266.104999999996</v>
      </c>
      <c r="I51" s="24">
        <f t="shared" ref="I51:J51" si="15">I52+I54+I56+I60+I62+I64+I66+I68+I70+I72+I74+I76+I78+I80+I82+I84+I86+I88+I58+I90</f>
        <v>10450.200000000001</v>
      </c>
      <c r="J51" s="24">
        <f t="shared" si="15"/>
        <v>10049.1</v>
      </c>
    </row>
    <row r="52" spans="1:10" ht="47.25">
      <c r="A52" s="36" t="s">
        <v>19</v>
      </c>
      <c r="B52" s="36" t="s">
        <v>39</v>
      </c>
      <c r="C52" s="5" t="s">
        <v>40</v>
      </c>
      <c r="D52" s="4">
        <v>551</v>
      </c>
      <c r="E52" s="6" t="s">
        <v>65</v>
      </c>
      <c r="F52" s="6" t="s">
        <v>13</v>
      </c>
      <c r="G52" s="6" t="s">
        <v>63</v>
      </c>
      <c r="H52" s="25">
        <f>H53</f>
        <v>3827.2</v>
      </c>
      <c r="I52" s="25">
        <f t="shared" ref="I52:J52" si="16">I53</f>
        <v>3827.2</v>
      </c>
      <c r="J52" s="25">
        <f t="shared" si="16"/>
        <v>3827.2</v>
      </c>
    </row>
    <row r="53" spans="1:10" ht="31.5">
      <c r="A53" s="36"/>
      <c r="B53" s="36"/>
      <c r="C53" s="5" t="s">
        <v>17</v>
      </c>
      <c r="D53" s="4">
        <v>551</v>
      </c>
      <c r="E53" s="6" t="s">
        <v>65</v>
      </c>
      <c r="F53" s="6" t="s">
        <v>84</v>
      </c>
      <c r="G53" s="6" t="s">
        <v>63</v>
      </c>
      <c r="H53" s="25">
        <v>3827.2</v>
      </c>
      <c r="I53" s="25">
        <v>3827.2</v>
      </c>
      <c r="J53" s="25">
        <v>3827.2</v>
      </c>
    </row>
    <row r="54" spans="1:10" ht="47.25">
      <c r="A54" s="36" t="s">
        <v>21</v>
      </c>
      <c r="B54" s="36" t="s">
        <v>41</v>
      </c>
      <c r="C54" s="5" t="s">
        <v>40</v>
      </c>
      <c r="D54" s="4">
        <v>551</v>
      </c>
      <c r="E54" s="6" t="s">
        <v>65</v>
      </c>
      <c r="F54" s="6" t="s">
        <v>13</v>
      </c>
      <c r="G54" s="6" t="s">
        <v>63</v>
      </c>
      <c r="H54" s="25">
        <f>H55</f>
        <v>862.87</v>
      </c>
      <c r="I54" s="25">
        <f t="shared" ref="I54:J54" si="17">I55</f>
        <v>850</v>
      </c>
      <c r="J54" s="25">
        <f t="shared" si="17"/>
        <v>850</v>
      </c>
    </row>
    <row r="55" spans="1:10" ht="31.5">
      <c r="A55" s="36"/>
      <c r="B55" s="36"/>
      <c r="C55" s="5" t="s">
        <v>17</v>
      </c>
      <c r="D55" s="4">
        <v>551</v>
      </c>
      <c r="E55" s="6" t="s">
        <v>65</v>
      </c>
      <c r="F55" s="6" t="s">
        <v>104</v>
      </c>
      <c r="G55" s="6" t="s">
        <v>63</v>
      </c>
      <c r="H55" s="25">
        <f>850+12.87</f>
        <v>862.87</v>
      </c>
      <c r="I55" s="25">
        <v>850</v>
      </c>
      <c r="J55" s="25">
        <v>850</v>
      </c>
    </row>
    <row r="56" spans="1:10" ht="47.25">
      <c r="A56" s="36" t="s">
        <v>24</v>
      </c>
      <c r="B56" s="36" t="s">
        <v>42</v>
      </c>
      <c r="C56" s="5" t="s">
        <v>40</v>
      </c>
      <c r="D56" s="4">
        <v>551</v>
      </c>
      <c r="E56" s="6" t="s">
        <v>65</v>
      </c>
      <c r="F56" s="6" t="s">
        <v>13</v>
      </c>
      <c r="G56" s="6" t="s">
        <v>63</v>
      </c>
      <c r="H56" s="25">
        <f>H57</f>
        <v>1660.63</v>
      </c>
      <c r="I56" s="25">
        <f t="shared" ref="I56:J56" si="18">I57</f>
        <v>1673.5</v>
      </c>
      <c r="J56" s="25">
        <f t="shared" si="18"/>
        <v>1673.5</v>
      </c>
    </row>
    <row r="57" spans="1:10" ht="31.5">
      <c r="A57" s="36"/>
      <c r="B57" s="36"/>
      <c r="C57" s="5" t="s">
        <v>17</v>
      </c>
      <c r="D57" s="4">
        <v>551</v>
      </c>
      <c r="E57" s="6" t="s">
        <v>65</v>
      </c>
      <c r="F57" s="6" t="s">
        <v>104</v>
      </c>
      <c r="G57" s="6" t="s">
        <v>63</v>
      </c>
      <c r="H57" s="25">
        <f>1673.5-12.87</f>
        <v>1660.63</v>
      </c>
      <c r="I57" s="25">
        <v>1673.5</v>
      </c>
      <c r="J57" s="25">
        <v>1673.5</v>
      </c>
    </row>
    <row r="58" spans="1:10" ht="47.25">
      <c r="A58" s="38" t="s">
        <v>26</v>
      </c>
      <c r="B58" s="36" t="s">
        <v>111</v>
      </c>
      <c r="C58" s="14" t="s">
        <v>40</v>
      </c>
      <c r="D58" s="15">
        <v>551</v>
      </c>
      <c r="E58" s="6" t="s">
        <v>65</v>
      </c>
      <c r="F58" s="6" t="s">
        <v>13</v>
      </c>
      <c r="G58" s="6" t="s">
        <v>63</v>
      </c>
      <c r="H58" s="25">
        <f>H59</f>
        <v>849.3</v>
      </c>
      <c r="I58" s="25">
        <f t="shared" ref="I58:J58" si="19">I59</f>
        <v>0</v>
      </c>
      <c r="J58" s="25">
        <f t="shared" si="19"/>
        <v>0</v>
      </c>
    </row>
    <row r="59" spans="1:10" ht="31.5">
      <c r="A59" s="40"/>
      <c r="B59" s="36"/>
      <c r="C59" s="14" t="s">
        <v>17</v>
      </c>
      <c r="D59" s="15">
        <v>551</v>
      </c>
      <c r="E59" s="6" t="s">
        <v>65</v>
      </c>
      <c r="F59" s="6" t="s">
        <v>104</v>
      </c>
      <c r="G59" s="6" t="s">
        <v>63</v>
      </c>
      <c r="H59" s="25">
        <v>849.3</v>
      </c>
      <c r="I59" s="25">
        <v>0</v>
      </c>
      <c r="J59" s="25">
        <v>0</v>
      </c>
    </row>
    <row r="60" spans="1:10" ht="47.25">
      <c r="A60" s="46" t="s">
        <v>28</v>
      </c>
      <c r="B60" s="36" t="s">
        <v>43</v>
      </c>
      <c r="C60" s="5" t="s">
        <v>40</v>
      </c>
      <c r="D60" s="4">
        <v>551</v>
      </c>
      <c r="E60" s="6" t="s">
        <v>65</v>
      </c>
      <c r="F60" s="6" t="s">
        <v>13</v>
      </c>
      <c r="G60" s="6" t="s">
        <v>63</v>
      </c>
      <c r="H60" s="25">
        <f>H61</f>
        <v>2.2000000000000002</v>
      </c>
      <c r="I60" s="25">
        <v>0</v>
      </c>
      <c r="J60" s="25">
        <v>0</v>
      </c>
    </row>
    <row r="61" spans="1:10" ht="28.5" customHeight="1">
      <c r="A61" s="47"/>
      <c r="B61" s="36"/>
      <c r="C61" s="5" t="s">
        <v>17</v>
      </c>
      <c r="D61" s="4">
        <v>551</v>
      </c>
      <c r="E61" s="6" t="s">
        <v>65</v>
      </c>
      <c r="F61" s="6" t="s">
        <v>104</v>
      </c>
      <c r="G61" s="6" t="s">
        <v>63</v>
      </c>
      <c r="H61" s="25">
        <v>2.2000000000000002</v>
      </c>
      <c r="I61" s="25">
        <v>0</v>
      </c>
      <c r="J61" s="25">
        <v>0</v>
      </c>
    </row>
    <row r="62" spans="1:10" ht="47.25">
      <c r="A62" s="36" t="s">
        <v>35</v>
      </c>
      <c r="B62" s="36" t="s">
        <v>44</v>
      </c>
      <c r="C62" s="5" t="s">
        <v>40</v>
      </c>
      <c r="D62" s="4">
        <v>551</v>
      </c>
      <c r="E62" s="6" t="s">
        <v>65</v>
      </c>
      <c r="F62" s="6" t="s">
        <v>13</v>
      </c>
      <c r="G62" s="6" t="s">
        <v>63</v>
      </c>
      <c r="H62" s="25">
        <f>H63</f>
        <v>256.3</v>
      </c>
      <c r="I62" s="25">
        <f>I63</f>
        <v>256.3</v>
      </c>
      <c r="J62" s="25">
        <f>J63</f>
        <v>256.3</v>
      </c>
    </row>
    <row r="63" spans="1:10" ht="31.5">
      <c r="A63" s="36"/>
      <c r="B63" s="36"/>
      <c r="C63" s="5" t="s">
        <v>17</v>
      </c>
      <c r="D63" s="4">
        <v>551</v>
      </c>
      <c r="E63" s="6" t="s">
        <v>65</v>
      </c>
      <c r="F63" s="6" t="s">
        <v>85</v>
      </c>
      <c r="G63" s="6" t="s">
        <v>63</v>
      </c>
      <c r="H63" s="25">
        <v>256.3</v>
      </c>
      <c r="I63" s="25">
        <v>256.3</v>
      </c>
      <c r="J63" s="25">
        <v>256.3</v>
      </c>
    </row>
    <row r="64" spans="1:10" ht="47.25">
      <c r="A64" s="38" t="s">
        <v>37</v>
      </c>
      <c r="B64" s="38" t="s">
        <v>60</v>
      </c>
      <c r="C64" s="5" t="s">
        <v>40</v>
      </c>
      <c r="D64" s="4">
        <v>551</v>
      </c>
      <c r="E64" s="6" t="s">
        <v>65</v>
      </c>
      <c r="F64" s="6" t="s">
        <v>13</v>
      </c>
      <c r="G64" s="6" t="s">
        <v>63</v>
      </c>
      <c r="H64" s="25">
        <f>H65</f>
        <v>748.9</v>
      </c>
      <c r="I64" s="25">
        <f t="shared" ref="I64:J64" si="20">I65</f>
        <v>650</v>
      </c>
      <c r="J64" s="25">
        <f t="shared" si="20"/>
        <v>650</v>
      </c>
    </row>
    <row r="65" spans="1:10" ht="31.5">
      <c r="A65" s="40"/>
      <c r="B65" s="40"/>
      <c r="C65" s="5" t="s">
        <v>17</v>
      </c>
      <c r="D65" s="4">
        <v>551</v>
      </c>
      <c r="E65" s="6" t="s">
        <v>65</v>
      </c>
      <c r="F65" s="6" t="s">
        <v>86</v>
      </c>
      <c r="G65" s="6" t="s">
        <v>63</v>
      </c>
      <c r="H65" s="25">
        <v>748.9</v>
      </c>
      <c r="I65" s="25">
        <v>650</v>
      </c>
      <c r="J65" s="25">
        <v>650</v>
      </c>
    </row>
    <row r="66" spans="1:10" ht="47.25">
      <c r="A66" s="33" t="s">
        <v>45</v>
      </c>
      <c r="B66" s="36" t="s">
        <v>107</v>
      </c>
      <c r="C66" s="5" t="s">
        <v>40</v>
      </c>
      <c r="D66" s="4">
        <v>551</v>
      </c>
      <c r="E66" s="6" t="s">
        <v>65</v>
      </c>
      <c r="F66" s="6" t="s">
        <v>13</v>
      </c>
      <c r="G66" s="6" t="s">
        <v>63</v>
      </c>
      <c r="H66" s="25">
        <f>H67</f>
        <v>1000</v>
      </c>
      <c r="I66" s="25">
        <f t="shared" ref="I66:J66" si="21">I67</f>
        <v>1000</v>
      </c>
      <c r="J66" s="25">
        <f t="shared" si="21"/>
        <v>900</v>
      </c>
    </row>
    <row r="67" spans="1:10" ht="31.5">
      <c r="A67" s="33"/>
      <c r="B67" s="36"/>
      <c r="C67" s="5" t="s">
        <v>17</v>
      </c>
      <c r="D67" s="4">
        <v>551</v>
      </c>
      <c r="E67" s="6" t="s">
        <v>65</v>
      </c>
      <c r="F67" s="6" t="s">
        <v>87</v>
      </c>
      <c r="G67" s="6" t="s">
        <v>63</v>
      </c>
      <c r="H67" s="25">
        <v>1000</v>
      </c>
      <c r="I67" s="25">
        <v>1000</v>
      </c>
      <c r="J67" s="25">
        <v>900</v>
      </c>
    </row>
    <row r="68" spans="1:10" ht="62.25" customHeight="1">
      <c r="A68" s="38" t="s">
        <v>46</v>
      </c>
      <c r="B68" s="36" t="s">
        <v>108</v>
      </c>
      <c r="C68" s="5" t="s">
        <v>40</v>
      </c>
      <c r="D68" s="4">
        <v>551</v>
      </c>
      <c r="E68" s="6" t="s">
        <v>65</v>
      </c>
      <c r="F68" s="6" t="s">
        <v>13</v>
      </c>
      <c r="G68" s="6" t="s">
        <v>63</v>
      </c>
      <c r="H68" s="25">
        <f>H69</f>
        <v>448.505</v>
      </c>
      <c r="I68" s="25">
        <f t="shared" ref="I68:J68" si="22">I69</f>
        <v>499.7</v>
      </c>
      <c r="J68" s="25">
        <f t="shared" si="22"/>
        <v>450</v>
      </c>
    </row>
    <row r="69" spans="1:10" ht="31.5">
      <c r="A69" s="40"/>
      <c r="B69" s="36"/>
      <c r="C69" s="5" t="s">
        <v>17</v>
      </c>
      <c r="D69" s="4">
        <v>551</v>
      </c>
      <c r="E69" s="6" t="s">
        <v>65</v>
      </c>
      <c r="F69" s="6" t="s">
        <v>87</v>
      </c>
      <c r="G69" s="6" t="s">
        <v>63</v>
      </c>
      <c r="H69" s="25">
        <v>448.505</v>
      </c>
      <c r="I69" s="25">
        <v>499.7</v>
      </c>
      <c r="J69" s="25">
        <v>450</v>
      </c>
    </row>
    <row r="70" spans="1:10" ht="47.25">
      <c r="A70" s="33" t="s">
        <v>48</v>
      </c>
      <c r="B70" s="36" t="s">
        <v>47</v>
      </c>
      <c r="C70" s="5" t="s">
        <v>40</v>
      </c>
      <c r="D70" s="4">
        <v>551</v>
      </c>
      <c r="E70" s="6" t="s">
        <v>65</v>
      </c>
      <c r="F70" s="6" t="s">
        <v>13</v>
      </c>
      <c r="G70" s="6" t="s">
        <v>63</v>
      </c>
      <c r="H70" s="25">
        <f>H71</f>
        <v>301.89999999999998</v>
      </c>
      <c r="I70" s="25">
        <f t="shared" ref="I70:J72" si="23">I71</f>
        <v>301.89999999999998</v>
      </c>
      <c r="J70" s="25">
        <f t="shared" si="23"/>
        <v>200</v>
      </c>
    </row>
    <row r="71" spans="1:10" ht="31.5">
      <c r="A71" s="33"/>
      <c r="B71" s="36"/>
      <c r="C71" s="5" t="s">
        <v>17</v>
      </c>
      <c r="D71" s="4">
        <v>551</v>
      </c>
      <c r="E71" s="6" t="s">
        <v>65</v>
      </c>
      <c r="F71" s="6" t="s">
        <v>87</v>
      </c>
      <c r="G71" s="6" t="s">
        <v>63</v>
      </c>
      <c r="H71" s="25">
        <v>301.89999999999998</v>
      </c>
      <c r="I71" s="25">
        <v>301.89999999999998</v>
      </c>
      <c r="J71" s="25">
        <v>200</v>
      </c>
    </row>
    <row r="72" spans="1:10" ht="47.25">
      <c r="A72" s="38" t="s">
        <v>49</v>
      </c>
      <c r="B72" s="36" t="s">
        <v>76</v>
      </c>
      <c r="C72" s="5" t="s">
        <v>40</v>
      </c>
      <c r="D72" s="4">
        <v>551</v>
      </c>
      <c r="E72" s="6" t="s">
        <v>65</v>
      </c>
      <c r="F72" s="6" t="s">
        <v>13</v>
      </c>
      <c r="G72" s="6" t="s">
        <v>63</v>
      </c>
      <c r="H72" s="25">
        <f>H73</f>
        <v>299.5</v>
      </c>
      <c r="I72" s="25">
        <f t="shared" si="23"/>
        <v>299.5</v>
      </c>
      <c r="J72" s="25">
        <f t="shared" si="23"/>
        <v>250</v>
      </c>
    </row>
    <row r="73" spans="1:10" ht="31.5">
      <c r="A73" s="40"/>
      <c r="B73" s="36"/>
      <c r="C73" s="5" t="s">
        <v>17</v>
      </c>
      <c r="D73" s="4">
        <v>551</v>
      </c>
      <c r="E73" s="6" t="s">
        <v>65</v>
      </c>
      <c r="F73" s="6" t="s">
        <v>87</v>
      </c>
      <c r="G73" s="6" t="s">
        <v>63</v>
      </c>
      <c r="H73" s="25">
        <v>299.5</v>
      </c>
      <c r="I73" s="25">
        <v>299.5</v>
      </c>
      <c r="J73" s="25">
        <v>250</v>
      </c>
    </row>
    <row r="74" spans="1:10" ht="47.25">
      <c r="A74" s="33" t="s">
        <v>51</v>
      </c>
      <c r="B74" s="36" t="s">
        <v>50</v>
      </c>
      <c r="C74" s="5" t="s">
        <v>40</v>
      </c>
      <c r="D74" s="4">
        <v>551</v>
      </c>
      <c r="E74" s="6" t="s">
        <v>65</v>
      </c>
      <c r="F74" s="6" t="s">
        <v>13</v>
      </c>
      <c r="G74" s="6" t="s">
        <v>63</v>
      </c>
      <c r="H74" s="25">
        <f>H75</f>
        <v>130</v>
      </c>
      <c r="I74" s="25">
        <f t="shared" ref="I74:J74" si="24">I75</f>
        <v>130</v>
      </c>
      <c r="J74" s="25">
        <f t="shared" si="24"/>
        <v>130</v>
      </c>
    </row>
    <row r="75" spans="1:10" ht="31.5">
      <c r="A75" s="33"/>
      <c r="B75" s="36"/>
      <c r="C75" s="5" t="s">
        <v>17</v>
      </c>
      <c r="D75" s="4">
        <v>551</v>
      </c>
      <c r="E75" s="6" t="s">
        <v>65</v>
      </c>
      <c r="F75" s="6" t="s">
        <v>87</v>
      </c>
      <c r="G75" s="6" t="s">
        <v>63</v>
      </c>
      <c r="H75" s="25">
        <v>130</v>
      </c>
      <c r="I75" s="25">
        <v>130</v>
      </c>
      <c r="J75" s="25">
        <v>130</v>
      </c>
    </row>
    <row r="76" spans="1:10" ht="47.25">
      <c r="A76" s="38" t="s">
        <v>52</v>
      </c>
      <c r="B76" s="36" t="s">
        <v>109</v>
      </c>
      <c r="C76" s="5" t="s">
        <v>40</v>
      </c>
      <c r="D76" s="4">
        <v>551</v>
      </c>
      <c r="E76" s="6" t="s">
        <v>65</v>
      </c>
      <c r="F76" s="6" t="s">
        <v>13</v>
      </c>
      <c r="G76" s="6" t="s">
        <v>63</v>
      </c>
      <c r="H76" s="25">
        <f>H77</f>
        <v>99.9</v>
      </c>
      <c r="I76" s="25">
        <f t="shared" ref="I76:J76" si="25">I77</f>
        <v>99.9</v>
      </c>
      <c r="J76" s="25">
        <f t="shared" si="25"/>
        <v>99.9</v>
      </c>
    </row>
    <row r="77" spans="1:10" ht="31.5">
      <c r="A77" s="40"/>
      <c r="B77" s="36"/>
      <c r="C77" s="5" t="s">
        <v>17</v>
      </c>
      <c r="D77" s="4">
        <v>551</v>
      </c>
      <c r="E77" s="6" t="s">
        <v>65</v>
      </c>
      <c r="F77" s="6" t="s">
        <v>87</v>
      </c>
      <c r="G77" s="6" t="s">
        <v>63</v>
      </c>
      <c r="H77" s="25">
        <v>99.9</v>
      </c>
      <c r="I77" s="25">
        <v>99.9</v>
      </c>
      <c r="J77" s="25">
        <v>99.9</v>
      </c>
    </row>
    <row r="78" spans="1:10" ht="47.25">
      <c r="A78" s="33" t="s">
        <v>73</v>
      </c>
      <c r="B78" s="36" t="s">
        <v>105</v>
      </c>
      <c r="C78" s="5" t="s">
        <v>40</v>
      </c>
      <c r="D78" s="4">
        <v>551</v>
      </c>
      <c r="E78" s="6" t="s">
        <v>65</v>
      </c>
      <c r="F78" s="6" t="s">
        <v>13</v>
      </c>
      <c r="G78" s="6" t="s">
        <v>63</v>
      </c>
      <c r="H78" s="25">
        <f>H79</f>
        <v>254.8</v>
      </c>
      <c r="I78" s="25">
        <f t="shared" ref="I78:J78" si="26">I79</f>
        <v>357.4</v>
      </c>
      <c r="J78" s="25">
        <f t="shared" si="26"/>
        <v>307.39999999999998</v>
      </c>
    </row>
    <row r="79" spans="1:10" ht="31.5">
      <c r="A79" s="33"/>
      <c r="B79" s="36"/>
      <c r="C79" s="5" t="s">
        <v>17</v>
      </c>
      <c r="D79" s="4">
        <v>551</v>
      </c>
      <c r="E79" s="6" t="s">
        <v>65</v>
      </c>
      <c r="F79" s="6" t="s">
        <v>87</v>
      </c>
      <c r="G79" s="6" t="s">
        <v>63</v>
      </c>
      <c r="H79" s="25">
        <v>254.8</v>
      </c>
      <c r="I79" s="25">
        <v>357.4</v>
      </c>
      <c r="J79" s="25">
        <v>307.39999999999998</v>
      </c>
    </row>
    <row r="80" spans="1:10" ht="47.25">
      <c r="A80" s="38" t="s">
        <v>74</v>
      </c>
      <c r="B80" s="36" t="s">
        <v>53</v>
      </c>
      <c r="C80" s="5" t="s">
        <v>40</v>
      </c>
      <c r="D80" s="4">
        <v>551</v>
      </c>
      <c r="E80" s="6" t="s">
        <v>65</v>
      </c>
      <c r="F80" s="6" t="s">
        <v>13</v>
      </c>
      <c r="G80" s="6" t="s">
        <v>63</v>
      </c>
      <c r="H80" s="25">
        <f>H81</f>
        <v>558.20000000000005</v>
      </c>
      <c r="I80" s="25">
        <f t="shared" ref="I80:J80" si="27">I81</f>
        <v>258.2</v>
      </c>
      <c r="J80" s="25">
        <f t="shared" si="27"/>
        <v>258.2</v>
      </c>
    </row>
    <row r="81" spans="1:10" ht="31.5">
      <c r="A81" s="40"/>
      <c r="B81" s="36"/>
      <c r="C81" s="5" t="s">
        <v>17</v>
      </c>
      <c r="D81" s="4">
        <v>551</v>
      </c>
      <c r="E81" s="6" t="s">
        <v>65</v>
      </c>
      <c r="F81" s="6" t="s">
        <v>87</v>
      </c>
      <c r="G81" s="6" t="s">
        <v>63</v>
      </c>
      <c r="H81" s="25">
        <v>558.20000000000005</v>
      </c>
      <c r="I81" s="25">
        <v>258.2</v>
      </c>
      <c r="J81" s="25">
        <v>258.2</v>
      </c>
    </row>
    <row r="82" spans="1:10" ht="47.25">
      <c r="A82" s="33" t="s">
        <v>54</v>
      </c>
      <c r="B82" s="36" t="s">
        <v>118</v>
      </c>
      <c r="C82" s="5" t="s">
        <v>40</v>
      </c>
      <c r="D82" s="4">
        <v>551</v>
      </c>
      <c r="E82" s="6" t="s">
        <v>65</v>
      </c>
      <c r="F82" s="6" t="s">
        <v>13</v>
      </c>
      <c r="G82" s="6" t="s">
        <v>63</v>
      </c>
      <c r="H82" s="25">
        <f>H83</f>
        <v>156.6</v>
      </c>
      <c r="I82" s="25">
        <f t="shared" ref="I82:J82" si="28">I83</f>
        <v>156.6</v>
      </c>
      <c r="J82" s="25">
        <f t="shared" si="28"/>
        <v>106.6</v>
      </c>
    </row>
    <row r="83" spans="1:10" ht="31.5">
      <c r="A83" s="33"/>
      <c r="B83" s="36"/>
      <c r="C83" s="5" t="s">
        <v>17</v>
      </c>
      <c r="D83" s="4">
        <v>551</v>
      </c>
      <c r="E83" s="6" t="s">
        <v>65</v>
      </c>
      <c r="F83" s="6" t="s">
        <v>87</v>
      </c>
      <c r="G83" s="6" t="s">
        <v>63</v>
      </c>
      <c r="H83" s="25">
        <v>156.6</v>
      </c>
      <c r="I83" s="25">
        <v>156.6</v>
      </c>
      <c r="J83" s="25">
        <v>106.6</v>
      </c>
    </row>
    <row r="84" spans="1:10" ht="47.25">
      <c r="A84" s="38" t="s">
        <v>58</v>
      </c>
      <c r="B84" s="38" t="s">
        <v>119</v>
      </c>
      <c r="C84" s="5" t="s">
        <v>40</v>
      </c>
      <c r="D84" s="4">
        <v>551</v>
      </c>
      <c r="E84" s="6" t="s">
        <v>65</v>
      </c>
      <c r="F84" s="6" t="s">
        <v>13</v>
      </c>
      <c r="G84" s="6" t="s">
        <v>63</v>
      </c>
      <c r="H84" s="25">
        <f>H85</f>
        <v>500</v>
      </c>
      <c r="I84" s="25">
        <f t="shared" ref="I84:J84" si="29">I85</f>
        <v>0</v>
      </c>
      <c r="J84" s="25">
        <f t="shared" si="29"/>
        <v>0</v>
      </c>
    </row>
    <row r="85" spans="1:10" ht="31.5">
      <c r="A85" s="40"/>
      <c r="B85" s="40"/>
      <c r="C85" s="5" t="s">
        <v>17</v>
      </c>
      <c r="D85" s="4">
        <v>551</v>
      </c>
      <c r="E85" s="6" t="s">
        <v>65</v>
      </c>
      <c r="F85" s="6" t="s">
        <v>87</v>
      </c>
      <c r="G85" s="6" t="s">
        <v>63</v>
      </c>
      <c r="H85" s="25">
        <v>500</v>
      </c>
      <c r="I85" s="25">
        <v>0</v>
      </c>
      <c r="J85" s="25">
        <v>0</v>
      </c>
    </row>
    <row r="86" spans="1:10" ht="65.25" customHeight="1">
      <c r="A86" s="38" t="s">
        <v>72</v>
      </c>
      <c r="B86" s="38" t="s">
        <v>77</v>
      </c>
      <c r="C86" s="5" t="s">
        <v>40</v>
      </c>
      <c r="D86" s="4">
        <v>551</v>
      </c>
      <c r="E86" s="6" t="s">
        <v>65</v>
      </c>
      <c r="F86" s="6" t="s">
        <v>13</v>
      </c>
      <c r="G86" s="6" t="s">
        <v>63</v>
      </c>
      <c r="H86" s="25">
        <f>H87</f>
        <v>90</v>
      </c>
      <c r="I86" s="25">
        <f t="shared" ref="I86:J86" si="30">I87</f>
        <v>90</v>
      </c>
      <c r="J86" s="25">
        <f t="shared" si="30"/>
        <v>90</v>
      </c>
    </row>
    <row r="87" spans="1:10" ht="44.25" customHeight="1">
      <c r="A87" s="40"/>
      <c r="B87" s="40"/>
      <c r="C87" s="5" t="s">
        <v>17</v>
      </c>
      <c r="D87" s="4">
        <v>551</v>
      </c>
      <c r="E87" s="6" t="s">
        <v>65</v>
      </c>
      <c r="F87" s="6" t="s">
        <v>87</v>
      </c>
      <c r="G87" s="6" t="s">
        <v>63</v>
      </c>
      <c r="H87" s="25">
        <v>90</v>
      </c>
      <c r="I87" s="25">
        <v>90</v>
      </c>
      <c r="J87" s="25">
        <v>90</v>
      </c>
    </row>
    <row r="88" spans="1:10" ht="47.25">
      <c r="A88" s="38" t="s">
        <v>75</v>
      </c>
      <c r="B88" s="38" t="s">
        <v>110</v>
      </c>
      <c r="C88" s="12" t="s">
        <v>40</v>
      </c>
      <c r="D88" s="13">
        <v>551</v>
      </c>
      <c r="E88" s="6" t="s">
        <v>65</v>
      </c>
      <c r="F88" s="6" t="s">
        <v>13</v>
      </c>
      <c r="G88" s="6" t="s">
        <v>63</v>
      </c>
      <c r="H88" s="25">
        <f>H89</f>
        <v>69.099999999999994</v>
      </c>
      <c r="I88" s="25">
        <f t="shared" ref="I88:J88" si="31">I89</f>
        <v>0</v>
      </c>
      <c r="J88" s="25">
        <f t="shared" si="31"/>
        <v>0</v>
      </c>
    </row>
    <row r="89" spans="1:10" ht="31.5">
      <c r="A89" s="40"/>
      <c r="B89" s="40"/>
      <c r="C89" s="12" t="s">
        <v>17</v>
      </c>
      <c r="D89" s="13">
        <v>551</v>
      </c>
      <c r="E89" s="6" t="s">
        <v>65</v>
      </c>
      <c r="F89" s="6" t="s">
        <v>87</v>
      </c>
      <c r="G89" s="6" t="s">
        <v>63</v>
      </c>
      <c r="H89" s="25">
        <v>69.099999999999994</v>
      </c>
      <c r="I89" s="25">
        <v>0</v>
      </c>
      <c r="J89" s="25">
        <v>0</v>
      </c>
    </row>
    <row r="90" spans="1:10" ht="47.25">
      <c r="A90" s="38" t="s">
        <v>122</v>
      </c>
      <c r="B90" s="38" t="s">
        <v>120</v>
      </c>
      <c r="C90" s="20" t="s">
        <v>40</v>
      </c>
      <c r="D90" s="21">
        <v>551</v>
      </c>
      <c r="E90" s="6" t="s">
        <v>65</v>
      </c>
      <c r="F90" s="6" t="s">
        <v>13</v>
      </c>
      <c r="G90" s="6" t="s">
        <v>63</v>
      </c>
      <c r="H90" s="25">
        <f>SUM(H91:H91)</f>
        <v>5150.2</v>
      </c>
      <c r="I90" s="25">
        <f>I91</f>
        <v>0</v>
      </c>
      <c r="J90" s="25">
        <f>J91</f>
        <v>0</v>
      </c>
    </row>
    <row r="91" spans="1:10" ht="35.25" customHeight="1">
      <c r="A91" s="40"/>
      <c r="B91" s="40"/>
      <c r="C91" s="20" t="s">
        <v>17</v>
      </c>
      <c r="D91" s="21">
        <v>551</v>
      </c>
      <c r="E91" s="6" t="s">
        <v>65</v>
      </c>
      <c r="F91" s="6" t="s">
        <v>121</v>
      </c>
      <c r="G91" s="6" t="s">
        <v>63</v>
      </c>
      <c r="H91" s="25">
        <v>5150.2</v>
      </c>
      <c r="I91" s="25">
        <v>0</v>
      </c>
      <c r="J91" s="25">
        <v>0</v>
      </c>
    </row>
    <row r="92" spans="1:10" ht="78.75">
      <c r="A92" s="37" t="s">
        <v>14</v>
      </c>
      <c r="B92" s="37" t="s">
        <v>69</v>
      </c>
      <c r="C92" s="5" t="s">
        <v>55</v>
      </c>
      <c r="D92" s="4">
        <v>551</v>
      </c>
      <c r="E92" s="6" t="s">
        <v>13</v>
      </c>
      <c r="F92" s="6" t="s">
        <v>88</v>
      </c>
      <c r="G92" s="6" t="s">
        <v>13</v>
      </c>
      <c r="H92" s="24">
        <f>H94+H96+H100+H103+H105+H98</f>
        <v>677.928</v>
      </c>
      <c r="I92" s="24">
        <f t="shared" ref="I92:J92" si="32">I94+I96+I100+I103+I105+I98</f>
        <v>872.3599999999999</v>
      </c>
      <c r="J92" s="24">
        <f t="shared" si="32"/>
        <v>1189.5840000000001</v>
      </c>
    </row>
    <row r="93" spans="1:10" ht="31.5">
      <c r="A93" s="37"/>
      <c r="B93" s="37"/>
      <c r="C93" s="5" t="s">
        <v>17</v>
      </c>
      <c r="D93" s="4">
        <v>551</v>
      </c>
      <c r="E93" s="6" t="s">
        <v>13</v>
      </c>
      <c r="F93" s="6" t="s">
        <v>88</v>
      </c>
      <c r="G93" s="6" t="s">
        <v>13</v>
      </c>
      <c r="H93" s="24">
        <f>H92</f>
        <v>677.928</v>
      </c>
      <c r="I93" s="24">
        <f t="shared" ref="I93:J93" si="33">I92</f>
        <v>872.3599999999999</v>
      </c>
      <c r="J93" s="24">
        <f t="shared" si="33"/>
        <v>1189.5840000000001</v>
      </c>
    </row>
    <row r="94" spans="1:10" ht="47.25">
      <c r="A94" s="38" t="s">
        <v>19</v>
      </c>
      <c r="B94" s="38" t="s">
        <v>59</v>
      </c>
      <c r="C94" s="5" t="s">
        <v>40</v>
      </c>
      <c r="D94" s="4">
        <v>551</v>
      </c>
      <c r="E94" s="6" t="s">
        <v>62</v>
      </c>
      <c r="F94" s="6" t="s">
        <v>89</v>
      </c>
      <c r="G94" s="6" t="s">
        <v>63</v>
      </c>
      <c r="H94" s="26">
        <f>H95</f>
        <v>3</v>
      </c>
      <c r="I94" s="26">
        <f t="shared" ref="I94:J94" si="34">I95</f>
        <v>3</v>
      </c>
      <c r="J94" s="26">
        <f t="shared" si="34"/>
        <v>3</v>
      </c>
    </row>
    <row r="95" spans="1:10" ht="31.5">
      <c r="A95" s="40"/>
      <c r="B95" s="40"/>
      <c r="C95" s="5" t="s">
        <v>17</v>
      </c>
      <c r="D95" s="4">
        <v>551</v>
      </c>
      <c r="E95" s="6" t="s">
        <v>62</v>
      </c>
      <c r="F95" s="6" t="s">
        <v>89</v>
      </c>
      <c r="G95" s="6" t="s">
        <v>63</v>
      </c>
      <c r="H95" s="26">
        <v>3</v>
      </c>
      <c r="I95" s="26">
        <v>3</v>
      </c>
      <c r="J95" s="26">
        <v>3</v>
      </c>
    </row>
    <row r="96" spans="1:10" ht="47.25">
      <c r="A96" s="38" t="s">
        <v>21</v>
      </c>
      <c r="B96" s="38" t="s">
        <v>112</v>
      </c>
      <c r="C96" s="5" t="s">
        <v>40</v>
      </c>
      <c r="D96" s="4">
        <v>551</v>
      </c>
      <c r="E96" s="6" t="s">
        <v>62</v>
      </c>
      <c r="F96" s="6" t="s">
        <v>89</v>
      </c>
      <c r="G96" s="6" t="s">
        <v>63</v>
      </c>
      <c r="H96" s="26">
        <f>H97</f>
        <v>2</v>
      </c>
      <c r="I96" s="26">
        <f t="shared" ref="I96:J98" si="35">I97</f>
        <v>2</v>
      </c>
      <c r="J96" s="26">
        <f t="shared" si="35"/>
        <v>2</v>
      </c>
    </row>
    <row r="97" spans="1:11" ht="31.5">
      <c r="A97" s="40"/>
      <c r="B97" s="40"/>
      <c r="C97" s="5" t="s">
        <v>17</v>
      </c>
      <c r="D97" s="4">
        <v>551</v>
      </c>
      <c r="E97" s="6" t="s">
        <v>62</v>
      </c>
      <c r="F97" s="6" t="s">
        <v>89</v>
      </c>
      <c r="G97" s="6" t="s">
        <v>63</v>
      </c>
      <c r="H97" s="26">
        <v>2</v>
      </c>
      <c r="I97" s="26">
        <v>2</v>
      </c>
      <c r="J97" s="26">
        <v>2</v>
      </c>
    </row>
    <row r="98" spans="1:11" ht="47.25">
      <c r="A98" s="38" t="s">
        <v>24</v>
      </c>
      <c r="B98" s="38" t="s">
        <v>124</v>
      </c>
      <c r="C98" s="23" t="s">
        <v>40</v>
      </c>
      <c r="D98" s="22">
        <v>551</v>
      </c>
      <c r="E98" s="6" t="s">
        <v>62</v>
      </c>
      <c r="F98" s="6" t="s">
        <v>123</v>
      </c>
      <c r="G98" s="6" t="s">
        <v>63</v>
      </c>
      <c r="H98" s="26">
        <f>H99</f>
        <v>99</v>
      </c>
      <c r="I98" s="26">
        <f t="shared" si="35"/>
        <v>0</v>
      </c>
      <c r="J98" s="26">
        <f t="shared" si="35"/>
        <v>0</v>
      </c>
    </row>
    <row r="99" spans="1:11" ht="31.5">
      <c r="A99" s="40"/>
      <c r="B99" s="40"/>
      <c r="C99" s="23" t="s">
        <v>17</v>
      </c>
      <c r="D99" s="22">
        <v>551</v>
      </c>
      <c r="E99" s="6" t="s">
        <v>62</v>
      </c>
      <c r="F99" s="6" t="s">
        <v>123</v>
      </c>
      <c r="G99" s="6" t="s">
        <v>63</v>
      </c>
      <c r="H99" s="26">
        <v>99</v>
      </c>
      <c r="I99" s="26">
        <v>0</v>
      </c>
      <c r="J99" s="26">
        <v>0</v>
      </c>
    </row>
    <row r="100" spans="1:11" ht="48.75" customHeight="1">
      <c r="A100" s="36" t="s">
        <v>26</v>
      </c>
      <c r="B100" s="38" t="s">
        <v>61</v>
      </c>
      <c r="C100" s="5" t="s">
        <v>40</v>
      </c>
      <c r="D100" s="4">
        <v>551</v>
      </c>
      <c r="E100" s="6" t="s">
        <v>66</v>
      </c>
      <c r="F100" s="6" t="s">
        <v>13</v>
      </c>
      <c r="G100" s="6" t="s">
        <v>63</v>
      </c>
      <c r="H100" s="26">
        <f>SUM(H101:H102)</f>
        <v>499.62800000000004</v>
      </c>
      <c r="I100" s="26">
        <f>SUM(I101:I102)</f>
        <v>793.06</v>
      </c>
      <c r="J100" s="26">
        <f>SUM(J101:J102)</f>
        <v>1110.2840000000001</v>
      </c>
    </row>
    <row r="101" spans="1:11" ht="37.5" customHeight="1">
      <c r="A101" s="36"/>
      <c r="B101" s="39"/>
      <c r="C101" s="10" t="s">
        <v>17</v>
      </c>
      <c r="D101" s="11">
        <v>551</v>
      </c>
      <c r="E101" s="6" t="s">
        <v>66</v>
      </c>
      <c r="F101" s="6" t="s">
        <v>101</v>
      </c>
      <c r="G101" s="6" t="s">
        <v>63</v>
      </c>
      <c r="H101" s="26">
        <v>475.83600000000001</v>
      </c>
      <c r="I101" s="26">
        <v>793.06</v>
      </c>
      <c r="J101" s="26">
        <v>1110.2840000000001</v>
      </c>
    </row>
    <row r="102" spans="1:11" ht="38.25" customHeight="1">
      <c r="A102" s="36"/>
      <c r="B102" s="40"/>
      <c r="C102" s="5" t="s">
        <v>17</v>
      </c>
      <c r="D102" s="4">
        <v>551</v>
      </c>
      <c r="E102" s="6" t="s">
        <v>66</v>
      </c>
      <c r="F102" s="6" t="s">
        <v>102</v>
      </c>
      <c r="G102" s="6" t="s">
        <v>63</v>
      </c>
      <c r="H102" s="26">
        <v>23.792000000000002</v>
      </c>
      <c r="I102" s="26">
        <v>0</v>
      </c>
      <c r="J102" s="26">
        <v>0</v>
      </c>
    </row>
    <row r="103" spans="1:11" ht="47.25">
      <c r="A103" s="36" t="s">
        <v>35</v>
      </c>
      <c r="B103" s="36" t="s">
        <v>56</v>
      </c>
      <c r="C103" s="5" t="s">
        <v>40</v>
      </c>
      <c r="D103" s="4">
        <v>551</v>
      </c>
      <c r="E103" s="6" t="s">
        <v>67</v>
      </c>
      <c r="F103" s="6" t="s">
        <v>90</v>
      </c>
      <c r="G103" s="6" t="s">
        <v>63</v>
      </c>
      <c r="H103" s="25">
        <f>H104</f>
        <v>64.3</v>
      </c>
      <c r="I103" s="25">
        <f t="shared" ref="I103:J103" si="36">I104</f>
        <v>64.3</v>
      </c>
      <c r="J103" s="25">
        <f t="shared" si="36"/>
        <v>64.3</v>
      </c>
      <c r="K103" s="7"/>
    </row>
    <row r="104" spans="1:11" ht="31.5">
      <c r="A104" s="36"/>
      <c r="B104" s="36"/>
      <c r="C104" s="5" t="s">
        <v>17</v>
      </c>
      <c r="D104" s="4">
        <v>551</v>
      </c>
      <c r="E104" s="6" t="s">
        <v>67</v>
      </c>
      <c r="F104" s="6" t="s">
        <v>90</v>
      </c>
      <c r="G104" s="6" t="s">
        <v>63</v>
      </c>
      <c r="H104" s="25">
        <v>64.3</v>
      </c>
      <c r="I104" s="25">
        <v>64.3</v>
      </c>
      <c r="J104" s="25">
        <v>64.3</v>
      </c>
    </row>
    <row r="105" spans="1:11" ht="47.25">
      <c r="A105" s="36" t="s">
        <v>37</v>
      </c>
      <c r="B105" s="36" t="s">
        <v>57</v>
      </c>
      <c r="C105" s="5" t="s">
        <v>40</v>
      </c>
      <c r="D105" s="4">
        <v>551</v>
      </c>
      <c r="E105" s="6" t="s">
        <v>68</v>
      </c>
      <c r="F105" s="6" t="s">
        <v>91</v>
      </c>
      <c r="G105" s="6" t="s">
        <v>63</v>
      </c>
      <c r="H105" s="25">
        <f>H106</f>
        <v>10</v>
      </c>
      <c r="I105" s="25">
        <f t="shared" ref="I105:J105" si="37">I106</f>
        <v>10</v>
      </c>
      <c r="J105" s="25">
        <f t="shared" si="37"/>
        <v>10</v>
      </c>
    </row>
    <row r="106" spans="1:11" ht="31.5">
      <c r="A106" s="36"/>
      <c r="B106" s="36"/>
      <c r="C106" s="5" t="s">
        <v>17</v>
      </c>
      <c r="D106" s="4">
        <v>551</v>
      </c>
      <c r="E106" s="6" t="s">
        <v>68</v>
      </c>
      <c r="F106" s="6" t="s">
        <v>91</v>
      </c>
      <c r="G106" s="6" t="s">
        <v>63</v>
      </c>
      <c r="H106" s="25">
        <v>10</v>
      </c>
      <c r="I106" s="25">
        <v>10</v>
      </c>
      <c r="J106" s="25">
        <v>10</v>
      </c>
    </row>
  </sheetData>
  <mergeCells count="112">
    <mergeCell ref="J16:J17"/>
    <mergeCell ref="A14:A15"/>
    <mergeCell ref="B24:B27"/>
    <mergeCell ref="A66:A67"/>
    <mergeCell ref="A40:A41"/>
    <mergeCell ref="B40:B41"/>
    <mergeCell ref="A54:A55"/>
    <mergeCell ref="B54:B55"/>
    <mergeCell ref="B50:B51"/>
    <mergeCell ref="A52:A53"/>
    <mergeCell ref="B52:B53"/>
    <mergeCell ref="A62:A63"/>
    <mergeCell ref="B62:B63"/>
    <mergeCell ref="B56:B57"/>
    <mergeCell ref="A42:A43"/>
    <mergeCell ref="A48:A49"/>
    <mergeCell ref="B48:B49"/>
    <mergeCell ref="G3:J3"/>
    <mergeCell ref="A5:J5"/>
    <mergeCell ref="A6:A7"/>
    <mergeCell ref="B6:B7"/>
    <mergeCell ref="C6:C7"/>
    <mergeCell ref="D6:G6"/>
    <mergeCell ref="H6:J6"/>
    <mergeCell ref="A8:A9"/>
    <mergeCell ref="B8:B9"/>
    <mergeCell ref="A105:A106"/>
    <mergeCell ref="B105:B106"/>
    <mergeCell ref="A84:A85"/>
    <mergeCell ref="A103:A104"/>
    <mergeCell ref="B103:B104"/>
    <mergeCell ref="A86:A87"/>
    <mergeCell ref="B86:B87"/>
    <mergeCell ref="A92:A93"/>
    <mergeCell ref="B92:B93"/>
    <mergeCell ref="A90:A91"/>
    <mergeCell ref="B90:B91"/>
    <mergeCell ref="A88:A89"/>
    <mergeCell ref="B88:B89"/>
    <mergeCell ref="A98:A99"/>
    <mergeCell ref="B98:B99"/>
    <mergeCell ref="B84:B85"/>
    <mergeCell ref="A94:A95"/>
    <mergeCell ref="B94:B95"/>
    <mergeCell ref="A96:A97"/>
    <mergeCell ref="B96:B97"/>
    <mergeCell ref="A100:A102"/>
    <mergeCell ref="B100:B102"/>
    <mergeCell ref="A82:A83"/>
    <mergeCell ref="B82:B83"/>
    <mergeCell ref="B66:B67"/>
    <mergeCell ref="A64:A65"/>
    <mergeCell ref="B64:B65"/>
    <mergeCell ref="A60:A61"/>
    <mergeCell ref="B60:B61"/>
    <mergeCell ref="A68:A69"/>
    <mergeCell ref="B68:B69"/>
    <mergeCell ref="A76:A77"/>
    <mergeCell ref="B76:B77"/>
    <mergeCell ref="A72:A73"/>
    <mergeCell ref="B72:B73"/>
    <mergeCell ref="A78:A79"/>
    <mergeCell ref="B78:B79"/>
    <mergeCell ref="B70:B71"/>
    <mergeCell ref="B33:B35"/>
    <mergeCell ref="A50:A51"/>
    <mergeCell ref="A80:A81"/>
    <mergeCell ref="B80:B81"/>
    <mergeCell ref="H14:H15"/>
    <mergeCell ref="A38:A39"/>
    <mergeCell ref="B38:B39"/>
    <mergeCell ref="A22:A23"/>
    <mergeCell ref="B22:B23"/>
    <mergeCell ref="A36:A37"/>
    <mergeCell ref="B36:B37"/>
    <mergeCell ref="A46:A47"/>
    <mergeCell ref="B46:B47"/>
    <mergeCell ref="B42:B43"/>
    <mergeCell ref="A24:A27"/>
    <mergeCell ref="B28:B32"/>
    <mergeCell ref="A28:A32"/>
    <mergeCell ref="A44:A45"/>
    <mergeCell ref="A70:A71"/>
    <mergeCell ref="A56:A57"/>
    <mergeCell ref="A74:A75"/>
    <mergeCell ref="B74:B75"/>
    <mergeCell ref="A58:A59"/>
    <mergeCell ref="B58:B59"/>
    <mergeCell ref="B44:B45"/>
    <mergeCell ref="G1:J1"/>
    <mergeCell ref="J14:J15"/>
    <mergeCell ref="A20:A21"/>
    <mergeCell ref="B20:B21"/>
    <mergeCell ref="H20:H21"/>
    <mergeCell ref="I20:I21"/>
    <mergeCell ref="J20:J21"/>
    <mergeCell ref="A18:A19"/>
    <mergeCell ref="B18:B19"/>
    <mergeCell ref="H18:H19"/>
    <mergeCell ref="I18:I19"/>
    <mergeCell ref="A16:A17"/>
    <mergeCell ref="B16:B17"/>
    <mergeCell ref="B14:B15"/>
    <mergeCell ref="J18:J19"/>
    <mergeCell ref="H16:H17"/>
    <mergeCell ref="I16:I17"/>
    <mergeCell ref="B10:B11"/>
    <mergeCell ref="A10:A11"/>
    <mergeCell ref="A12:A13"/>
    <mergeCell ref="I14:I15"/>
    <mergeCell ref="B12:B13"/>
    <mergeCell ref="A33:A35"/>
  </mergeCells>
  <pageMargins left="0.98425196850393704" right="0.39370078740157483" top="0.78740157480314965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2019-04-18T04:03:14Z</dcterms:modified>
</cp:coreProperties>
</file>