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7" i="1"/>
  <c r="G31"/>
  <c r="G29"/>
  <c r="G15"/>
  <c r="F39"/>
  <c r="E39"/>
  <c r="F31"/>
  <c r="E31"/>
  <c r="F29"/>
  <c r="E29"/>
  <c r="E13" s="1"/>
  <c r="D39"/>
  <c r="D37"/>
  <c r="D31"/>
  <c r="D29"/>
  <c r="F13"/>
  <c r="D13"/>
  <c r="G47" l="1"/>
  <c r="G45"/>
  <c r="G42" s="1"/>
  <c r="E42"/>
  <c r="F42"/>
  <c r="D42"/>
  <c r="G39"/>
  <c r="E34"/>
  <c r="F34"/>
  <c r="D34"/>
  <c r="G13"/>
  <c r="G10" s="1"/>
  <c r="G28"/>
  <c r="G30"/>
  <c r="F47"/>
  <c r="E47"/>
  <c r="D47"/>
  <c r="G46"/>
  <c r="G48"/>
  <c r="F15"/>
  <c r="E15"/>
  <c r="D15"/>
  <c r="F26" l="1"/>
  <c r="E26"/>
  <c r="D26"/>
  <c r="G26"/>
  <c r="G34"/>
  <c r="E18" l="1"/>
  <c r="F18"/>
  <c r="D18"/>
  <c r="G23"/>
  <c r="G18" s="1"/>
  <c r="D10" l="1"/>
  <c r="E10"/>
  <c r="F10"/>
</calcChain>
</file>

<file path=xl/sharedStrings.xml><?xml version="1.0" encoding="utf-8"?>
<sst xmlns="http://schemas.openxmlformats.org/spreadsheetml/2006/main" count="58" uniqueCount="27">
  <si>
    <t>Ресурсное обеспечение и прогнозная оценка расходов на реализацию целей муниципальной программы поселка Курагино с учетом источников финансирования, в том числе по уровням бюджетной системы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</si>
  <si>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</si>
  <si>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</si>
  <si>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</si>
  <si>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</si>
  <si>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</si>
  <si>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</si>
  <si>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Администрация поселка Курагино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</si>
  <si>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</si>
  <si>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</si>
  <si>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</si>
  <si>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</si>
  <si>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</si>
  <si>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бюджет муниципального образования поселок Курагино</t>
  </si>
  <si>
    <t>юридические лица</t>
  </si>
  <si>
    <t>Энергосбережение и повышение энергетической эффективности в муниципальном образовании поселок Курагино</t>
  </si>
  <si>
    <t>Подпрограмма №1</t>
  </si>
  <si>
    <t>Подпрограмма №2</t>
  </si>
  <si>
    <t>Развитие транспортной системы муниципального образования поселок Курагино</t>
  </si>
  <si>
    <t xml:space="preserve">Всего </t>
  </si>
  <si>
    <t>Подпрограмма №3</t>
  </si>
  <si>
    <t>Благоустройство территории муниципального образования поселок Курагино</t>
  </si>
  <si>
    <t>Подпрограмма №4</t>
  </si>
  <si>
    <t>Защита и обеспечение безопасности населения муниципального образования поселок Курагино</t>
  </si>
  <si>
    <t>Наименование муниципальной программы, подпрограммы</t>
  </si>
  <si>
    <t>Приложение №6 к муниципальной программе "Комплексное развитие и обеспечение жизнедеятельности муниципального образования поселок Курагино" на 2020-2022 годы</t>
  </si>
  <si>
    <t xml:space="preserve">Приложение №4
к постановлению администрации поселка Курагино № 113-П от 07.04.2020 год 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</si>
</sst>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workbookViewId="0">
      <selection activeCell="I3" sqref="I3"/>
    </sheetView>
  </sheetViews>
  <sheetFormatPr defaultRowHeight="15.75"/>
  <cols>
    <col min="1" max="1" width="16" style="1" customWidth="1"/>
    <col min="2" max="2" width="25.42578125" style="1" customWidth="1"/>
    <col min="3" max="3" width="19.140625" style="1" customWidth="1"/>
    <col min="4" max="4" width="11.85546875" style="1" bestFit="1" customWidth="1"/>
    <col min="5" max="5" width="10.7109375" style="1" bestFit="1" customWidth="1"/>
    <col min="6" max="6" width="10.5703125" style="1" customWidth="1"/>
    <col min="7" max="7" width="11.7109375" style="1" customWidth="1"/>
    <col min="8" max="16384" width="9.140625" style="1"/>
  </cols>
  <sheetData>
    <row r="1" spans="1:7" ht="81.75" customHeight="1">
      <c r="E1" s="11" t="s">
        <v>26</v>
      </c>
      <c r="F1" s="11"/>
      <c r="G1" s="11"/>
    </row>
    <row r="3" spans="1:7" ht="120.75" customHeight="1">
      <c r="E3" s="15" t="s">
        <v>25</v>
      </c>
      <c r="F3" s="15"/>
      <c r="G3" s="15"/>
    </row>
    <row r="5" spans="1:7" ht="36" customHeight="1">
      <c r="A5" s="18" t="s">
        <v>0</v>
      </c>
      <c r="B5" s="18"/>
      <c r="C5" s="18"/>
      <c r="D5" s="18"/>
      <c r="E5" s="18"/>
      <c r="F5" s="18"/>
      <c r="G5" s="18"/>
    </row>
    <row r="6" spans="1:7">
      <c r="A6" s="2"/>
      <c r="B6" s="2"/>
      <c r="C6" s="2"/>
      <c r="D6" s="2"/>
      <c r="E6" s="2"/>
      <c r="F6" s="2"/>
      <c r="G6" s="2"/>
    </row>
    <row r="7" spans="1:7" s="3" customFormat="1" ht="28.5" customHeight="1">
      <c r="A7" s="16" t="s">
        <v>1</v>
      </c>
      <c r="B7" s="16" t="s">
        <v>24</v>
      </c>
      <c r="C7" s="16" t="s">
        <v>2</v>
      </c>
      <c r="D7" s="16" t="s">
        <v>3</v>
      </c>
      <c r="E7" s="16"/>
      <c r="F7" s="16"/>
      <c r="G7" s="16"/>
    </row>
    <row r="8" spans="1:7" s="3" customFormat="1" ht="33" customHeight="1">
      <c r="A8" s="16"/>
      <c r="B8" s="16"/>
      <c r="C8" s="16"/>
      <c r="D8" s="4">
        <v>2020</v>
      </c>
      <c r="E8" s="4">
        <v>2021</v>
      </c>
      <c r="F8" s="4">
        <v>2022</v>
      </c>
      <c r="G8" s="5" t="s">
        <v>4</v>
      </c>
    </row>
    <row r="9" spans="1:7">
      <c r="A9" s="13" t="s">
        <v>5</v>
      </c>
      <c r="B9" s="13" t="s">
        <v>6</v>
      </c>
      <c r="C9" s="17" t="s">
        <v>7</v>
      </c>
      <c r="D9" s="17"/>
      <c r="E9" s="17"/>
      <c r="F9" s="17"/>
      <c r="G9" s="17"/>
    </row>
    <row r="10" spans="1:7">
      <c r="A10" s="13"/>
      <c r="B10" s="13"/>
      <c r="C10" s="6" t="s">
        <v>8</v>
      </c>
      <c r="D10" s="7">
        <f>D12+D13+D14+D15+D16</f>
        <v>40431.300000000003</v>
      </c>
      <c r="E10" s="7">
        <f t="shared" ref="E10:F10" si="0">E12+E13+E14+E15+E16</f>
        <v>36833.599999999999</v>
      </c>
      <c r="F10" s="7">
        <f t="shared" si="0"/>
        <v>36151</v>
      </c>
      <c r="G10" s="7">
        <f>G12+G13+G14+G15+G16</f>
        <v>113415.9</v>
      </c>
    </row>
    <row r="11" spans="1:7">
      <c r="A11" s="13"/>
      <c r="B11" s="13"/>
      <c r="C11" s="6" t="s">
        <v>9</v>
      </c>
      <c r="D11" s="12"/>
      <c r="E11" s="12"/>
      <c r="F11" s="12"/>
      <c r="G11" s="12"/>
    </row>
    <row r="12" spans="1:7" ht="31.5">
      <c r="A12" s="13"/>
      <c r="B12" s="13"/>
      <c r="C12" s="8" t="s">
        <v>10</v>
      </c>
      <c r="D12" s="6">
        <v>0</v>
      </c>
      <c r="E12" s="6">
        <v>0</v>
      </c>
      <c r="F12" s="6">
        <v>0</v>
      </c>
      <c r="G12" s="6">
        <v>0</v>
      </c>
    </row>
    <row r="13" spans="1:7">
      <c r="A13" s="13"/>
      <c r="B13" s="13"/>
      <c r="C13" s="8" t="s">
        <v>11</v>
      </c>
      <c r="D13" s="6">
        <f>D21+D29+D37+D45</f>
        <v>19561.599999999999</v>
      </c>
      <c r="E13" s="6">
        <f t="shared" ref="E13:G13" si="1">E21+E29+E37+E45</f>
        <v>20675.099999999999</v>
      </c>
      <c r="F13" s="6">
        <f t="shared" si="1"/>
        <v>21084.400000000001</v>
      </c>
      <c r="G13" s="6">
        <f t="shared" si="1"/>
        <v>61321.1</v>
      </c>
    </row>
    <row r="14" spans="1:7" ht="31.5">
      <c r="A14" s="13"/>
      <c r="B14" s="13"/>
      <c r="C14" s="8" t="s">
        <v>12</v>
      </c>
      <c r="D14" s="6">
        <v>0</v>
      </c>
      <c r="E14" s="6">
        <v>0</v>
      </c>
      <c r="F14" s="6">
        <v>0</v>
      </c>
      <c r="G14" s="6">
        <v>0</v>
      </c>
    </row>
    <row r="15" spans="1:7" ht="63">
      <c r="A15" s="13"/>
      <c r="B15" s="13"/>
      <c r="C15" s="8" t="s">
        <v>13</v>
      </c>
      <c r="D15" s="6">
        <f>D23+D31+D39+D47</f>
        <v>20869.7</v>
      </c>
      <c r="E15" s="6">
        <f t="shared" ref="E15:F15" si="2">E23+E31+E39+E47</f>
        <v>16158.5</v>
      </c>
      <c r="F15" s="6">
        <f t="shared" si="2"/>
        <v>15066.599999999999</v>
      </c>
      <c r="G15" s="6">
        <f>G23+G31+G39+G47</f>
        <v>52094.799999999988</v>
      </c>
    </row>
    <row r="16" spans="1:7">
      <c r="A16" s="13"/>
      <c r="B16" s="13"/>
      <c r="C16" s="6" t="s">
        <v>14</v>
      </c>
      <c r="D16" s="6">
        <v>0</v>
      </c>
      <c r="E16" s="6">
        <v>0</v>
      </c>
      <c r="F16" s="6">
        <v>0</v>
      </c>
      <c r="G16" s="6">
        <v>0</v>
      </c>
    </row>
    <row r="17" spans="1:7">
      <c r="A17" s="13" t="s">
        <v>16</v>
      </c>
      <c r="B17" s="13" t="s">
        <v>15</v>
      </c>
      <c r="C17" s="12" t="s">
        <v>7</v>
      </c>
      <c r="D17" s="12"/>
      <c r="E17" s="12"/>
      <c r="F17" s="12"/>
      <c r="G17" s="12"/>
    </row>
    <row r="18" spans="1:7">
      <c r="A18" s="13"/>
      <c r="B18" s="17"/>
      <c r="C18" s="9" t="s">
        <v>8</v>
      </c>
      <c r="D18" s="7">
        <f>D20+D21+D22+D23+D24</f>
        <v>99.6</v>
      </c>
      <c r="E18" s="7">
        <f t="shared" ref="E18:G18" si="3">E20+E21+E22+E23+E24</f>
        <v>99.6</v>
      </c>
      <c r="F18" s="7">
        <f t="shared" si="3"/>
        <v>99.6</v>
      </c>
      <c r="G18" s="7">
        <f t="shared" si="3"/>
        <v>298.79999999999995</v>
      </c>
    </row>
    <row r="19" spans="1:7">
      <c r="A19" s="13"/>
      <c r="B19" s="17"/>
      <c r="C19" s="14" t="s">
        <v>9</v>
      </c>
      <c r="D19" s="12"/>
      <c r="E19" s="12"/>
      <c r="F19" s="12"/>
      <c r="G19" s="12"/>
    </row>
    <row r="20" spans="1:7" ht="31.5">
      <c r="A20" s="13"/>
      <c r="B20" s="17"/>
      <c r="C20" s="8" t="s">
        <v>10</v>
      </c>
      <c r="D20" s="6">
        <v>0</v>
      </c>
      <c r="E20" s="6">
        <v>0</v>
      </c>
      <c r="F20" s="6">
        <v>0</v>
      </c>
      <c r="G20" s="6">
        <v>0</v>
      </c>
    </row>
    <row r="21" spans="1:7">
      <c r="A21" s="13"/>
      <c r="B21" s="17"/>
      <c r="C21" s="8" t="s">
        <v>11</v>
      </c>
      <c r="D21" s="6">
        <v>0</v>
      </c>
      <c r="E21" s="6">
        <v>0</v>
      </c>
      <c r="F21" s="6">
        <v>0</v>
      </c>
      <c r="G21" s="6">
        <v>0</v>
      </c>
    </row>
    <row r="22" spans="1:7" ht="31.5">
      <c r="A22" s="13"/>
      <c r="B22" s="17"/>
      <c r="C22" s="8" t="s">
        <v>12</v>
      </c>
      <c r="D22" s="6">
        <v>0</v>
      </c>
      <c r="E22" s="6">
        <v>0</v>
      </c>
      <c r="F22" s="6">
        <v>0</v>
      </c>
      <c r="G22" s="6">
        <v>0</v>
      </c>
    </row>
    <row r="23" spans="1:7" ht="63">
      <c r="A23" s="13"/>
      <c r="B23" s="17"/>
      <c r="C23" s="8" t="s">
        <v>13</v>
      </c>
      <c r="D23" s="6">
        <v>99.6</v>
      </c>
      <c r="E23" s="6">
        <v>99.6</v>
      </c>
      <c r="F23" s="6">
        <v>99.6</v>
      </c>
      <c r="G23" s="6">
        <f>F23+E23+D23</f>
        <v>298.79999999999995</v>
      </c>
    </row>
    <row r="24" spans="1:7">
      <c r="A24" s="13"/>
      <c r="B24" s="17"/>
      <c r="C24" s="6" t="s">
        <v>14</v>
      </c>
      <c r="D24" s="6">
        <v>0</v>
      </c>
      <c r="E24" s="6">
        <v>0</v>
      </c>
      <c r="F24" s="6">
        <v>0</v>
      </c>
      <c r="G24" s="6">
        <v>0</v>
      </c>
    </row>
    <row r="25" spans="1:7">
      <c r="A25" s="13" t="s">
        <v>17</v>
      </c>
      <c r="B25" s="13" t="s">
        <v>18</v>
      </c>
      <c r="C25" s="12" t="s">
        <v>7</v>
      </c>
      <c r="D25" s="12"/>
      <c r="E25" s="12"/>
      <c r="F25" s="12"/>
      <c r="G25" s="12"/>
    </row>
    <row r="26" spans="1:7">
      <c r="A26" s="13"/>
      <c r="B26" s="13"/>
      <c r="C26" s="9" t="s">
        <v>19</v>
      </c>
      <c r="D26" s="7">
        <f>D28+D29+D30+D31+D32</f>
        <v>19184.599999999999</v>
      </c>
      <c r="E26" s="7">
        <f t="shared" ref="E26:G26" si="4">E28+E29+E30+E31+E32</f>
        <v>18117.8</v>
      </c>
      <c r="F26" s="7">
        <f t="shared" si="4"/>
        <v>18301.099999999999</v>
      </c>
      <c r="G26" s="7">
        <f t="shared" si="4"/>
        <v>55603.5</v>
      </c>
    </row>
    <row r="27" spans="1:7">
      <c r="A27" s="13"/>
      <c r="B27" s="13"/>
      <c r="C27" s="14" t="s">
        <v>9</v>
      </c>
      <c r="D27" s="12"/>
      <c r="E27" s="12"/>
      <c r="F27" s="12"/>
      <c r="G27" s="12"/>
    </row>
    <row r="28" spans="1:7" ht="31.5">
      <c r="A28" s="13"/>
      <c r="B28" s="13"/>
      <c r="C28" s="8" t="s">
        <v>10</v>
      </c>
      <c r="D28" s="6">
        <v>0</v>
      </c>
      <c r="E28" s="6">
        <v>0</v>
      </c>
      <c r="F28" s="6">
        <v>0</v>
      </c>
      <c r="G28" s="6">
        <f t="shared" ref="G28:G30" si="5">F28+E28+D28</f>
        <v>0</v>
      </c>
    </row>
    <row r="29" spans="1:7">
      <c r="A29" s="13"/>
      <c r="B29" s="13"/>
      <c r="C29" s="8" t="s">
        <v>11</v>
      </c>
      <c r="D29" s="6">
        <f>8953+2657</f>
        <v>11610</v>
      </c>
      <c r="E29" s="6">
        <f>9781+2763.1</f>
        <v>12544.1</v>
      </c>
      <c r="F29" s="6">
        <f>9781+2873.9</f>
        <v>12654.9</v>
      </c>
      <c r="G29" s="6">
        <f>F29+E29+D29</f>
        <v>36809</v>
      </c>
    </row>
    <row r="30" spans="1:7" ht="31.5">
      <c r="A30" s="13"/>
      <c r="B30" s="13"/>
      <c r="C30" s="8" t="s">
        <v>12</v>
      </c>
      <c r="D30" s="6">
        <v>0</v>
      </c>
      <c r="E30" s="6">
        <v>0</v>
      </c>
      <c r="F30" s="6">
        <v>0</v>
      </c>
      <c r="G30" s="6">
        <f t="shared" si="5"/>
        <v>0</v>
      </c>
    </row>
    <row r="31" spans="1:7" ht="63">
      <c r="A31" s="13"/>
      <c r="B31" s="13"/>
      <c r="C31" s="8" t="s">
        <v>13</v>
      </c>
      <c r="D31" s="6">
        <f>19184.6-D29</f>
        <v>7574.5999999999985</v>
      </c>
      <c r="E31" s="6">
        <f>18117.8-E29</f>
        <v>5573.6999999999989</v>
      </c>
      <c r="F31" s="6">
        <f>18301.1-F29</f>
        <v>5646.1999999999989</v>
      </c>
      <c r="G31" s="6">
        <f>F31+E31+D31</f>
        <v>18794.499999999996</v>
      </c>
    </row>
    <row r="32" spans="1:7">
      <c r="A32" s="13"/>
      <c r="B32" s="13"/>
      <c r="C32" s="6" t="s">
        <v>14</v>
      </c>
      <c r="D32" s="6">
        <v>0</v>
      </c>
      <c r="E32" s="6">
        <v>0</v>
      </c>
      <c r="F32" s="6">
        <v>0</v>
      </c>
      <c r="G32" s="6">
        <v>0</v>
      </c>
    </row>
    <row r="33" spans="1:7">
      <c r="A33" s="13" t="s">
        <v>20</v>
      </c>
      <c r="B33" s="13" t="s">
        <v>21</v>
      </c>
      <c r="C33" s="12" t="s">
        <v>7</v>
      </c>
      <c r="D33" s="12"/>
      <c r="E33" s="12"/>
      <c r="F33" s="12"/>
      <c r="G33" s="12"/>
    </row>
    <row r="34" spans="1:7">
      <c r="A34" s="13"/>
      <c r="B34" s="13"/>
      <c r="C34" s="9" t="s">
        <v>8</v>
      </c>
      <c r="D34" s="7">
        <f>D36+D37+D38+D39+D40</f>
        <v>19900.8</v>
      </c>
      <c r="E34" s="7">
        <f t="shared" ref="E34:G34" si="6">E36+E37+E38+E39+E40</f>
        <v>17026.7</v>
      </c>
      <c r="F34" s="7">
        <f t="shared" si="6"/>
        <v>16175.8</v>
      </c>
      <c r="G34" s="7">
        <f t="shared" si="6"/>
        <v>53103.3</v>
      </c>
    </row>
    <row r="35" spans="1:7">
      <c r="A35" s="13"/>
      <c r="B35" s="13"/>
      <c r="C35" s="9" t="s">
        <v>9</v>
      </c>
      <c r="D35" s="6"/>
      <c r="E35" s="6"/>
      <c r="F35" s="6"/>
      <c r="G35" s="6"/>
    </row>
    <row r="36" spans="1:7" ht="31.5">
      <c r="A36" s="13"/>
      <c r="B36" s="13"/>
      <c r="C36" s="8" t="s">
        <v>10</v>
      </c>
      <c r="D36" s="6">
        <v>0</v>
      </c>
      <c r="E36" s="6">
        <v>0</v>
      </c>
      <c r="F36" s="6">
        <v>0</v>
      </c>
      <c r="G36" s="6">
        <v>0</v>
      </c>
    </row>
    <row r="37" spans="1:7">
      <c r="A37" s="13"/>
      <c r="B37" s="13"/>
      <c r="C37" s="8" t="s">
        <v>11</v>
      </c>
      <c r="D37" s="6">
        <f>7020.5+138</f>
        <v>7158.5</v>
      </c>
      <c r="E37" s="6">
        <v>7020.5</v>
      </c>
      <c r="F37" s="6">
        <v>7319</v>
      </c>
      <c r="G37" s="10">
        <f>F37+E37+D37</f>
        <v>21498</v>
      </c>
    </row>
    <row r="38" spans="1:7" ht="31.5">
      <c r="A38" s="13"/>
      <c r="B38" s="13"/>
      <c r="C38" s="8" t="s">
        <v>12</v>
      </c>
      <c r="D38" s="6">
        <v>0</v>
      </c>
      <c r="E38" s="6">
        <v>0</v>
      </c>
      <c r="F38" s="6">
        <v>0</v>
      </c>
      <c r="G38" s="6">
        <v>0</v>
      </c>
    </row>
    <row r="39" spans="1:7" ht="63">
      <c r="A39" s="13"/>
      <c r="B39" s="13"/>
      <c r="C39" s="8" t="s">
        <v>13</v>
      </c>
      <c r="D39" s="6">
        <f>19900.8-D37</f>
        <v>12742.3</v>
      </c>
      <c r="E39" s="6">
        <f>17026.7-E37</f>
        <v>10006.200000000001</v>
      </c>
      <c r="F39" s="6">
        <f>16175.8-F37</f>
        <v>8856.7999999999993</v>
      </c>
      <c r="G39" s="6">
        <f>F39+E39+D39</f>
        <v>31605.3</v>
      </c>
    </row>
    <row r="40" spans="1:7">
      <c r="A40" s="13"/>
      <c r="B40" s="13"/>
      <c r="C40" s="6" t="s">
        <v>14</v>
      </c>
      <c r="D40" s="6">
        <v>0</v>
      </c>
      <c r="E40" s="6">
        <v>0</v>
      </c>
      <c r="F40" s="6">
        <v>0</v>
      </c>
      <c r="G40" s="6">
        <v>0</v>
      </c>
    </row>
    <row r="41" spans="1:7">
      <c r="A41" s="13" t="s">
        <v>22</v>
      </c>
      <c r="B41" s="13" t="s">
        <v>23</v>
      </c>
      <c r="C41" s="12" t="s">
        <v>7</v>
      </c>
      <c r="D41" s="12"/>
      <c r="E41" s="12"/>
      <c r="F41" s="12"/>
      <c r="G41" s="12"/>
    </row>
    <row r="42" spans="1:7">
      <c r="A42" s="13"/>
      <c r="B42" s="13"/>
      <c r="C42" s="9" t="s">
        <v>8</v>
      </c>
      <c r="D42" s="7">
        <f>D44+D45+D46+D47+D48</f>
        <v>1246.3</v>
      </c>
      <c r="E42" s="7">
        <f t="shared" ref="E42:G42" si="7">E44+E45+E46+E47+E48</f>
        <v>1589.5</v>
      </c>
      <c r="F42" s="7">
        <f t="shared" si="7"/>
        <v>1574.5</v>
      </c>
      <c r="G42" s="7">
        <f t="shared" si="7"/>
        <v>4410.2999999999993</v>
      </c>
    </row>
    <row r="43" spans="1:7">
      <c r="A43" s="13"/>
      <c r="B43" s="13"/>
      <c r="C43" s="9" t="s">
        <v>9</v>
      </c>
      <c r="D43" s="6"/>
      <c r="E43" s="6"/>
      <c r="F43" s="6"/>
      <c r="G43" s="6"/>
    </row>
    <row r="44" spans="1:7" ht="31.5">
      <c r="A44" s="13"/>
      <c r="B44" s="13"/>
      <c r="C44" s="8" t="s">
        <v>10</v>
      </c>
      <c r="D44" s="6">
        <v>0</v>
      </c>
      <c r="E44" s="6">
        <v>0</v>
      </c>
      <c r="F44" s="6">
        <v>0</v>
      </c>
      <c r="G44" s="6">
        <v>0</v>
      </c>
    </row>
    <row r="45" spans="1:7">
      <c r="A45" s="13"/>
      <c r="B45" s="13"/>
      <c r="C45" s="8" t="s">
        <v>11</v>
      </c>
      <c r="D45" s="6">
        <v>793.1</v>
      </c>
      <c r="E45" s="6">
        <v>1110.5</v>
      </c>
      <c r="F45" s="6">
        <v>1110.5</v>
      </c>
      <c r="G45" s="6">
        <f>SUM(D45:F45)</f>
        <v>3014.1</v>
      </c>
    </row>
    <row r="46" spans="1:7" ht="31.5">
      <c r="A46" s="13"/>
      <c r="B46" s="13"/>
      <c r="C46" s="8" t="s">
        <v>12</v>
      </c>
      <c r="D46" s="6">
        <v>0</v>
      </c>
      <c r="E46" s="6">
        <v>0</v>
      </c>
      <c r="F46" s="6">
        <v>0</v>
      </c>
      <c r="G46" s="6">
        <f t="shared" ref="G46:G48" si="8">SUM(D46:F46)</f>
        <v>0</v>
      </c>
    </row>
    <row r="47" spans="1:7" ht="63">
      <c r="A47" s="13"/>
      <c r="B47" s="13"/>
      <c r="C47" s="8" t="s">
        <v>13</v>
      </c>
      <c r="D47" s="6">
        <f>1246.3-D45</f>
        <v>453.19999999999993</v>
      </c>
      <c r="E47" s="6">
        <f>1589.5-E45</f>
        <v>479</v>
      </c>
      <c r="F47" s="6">
        <f>1574.5-F45</f>
        <v>464</v>
      </c>
      <c r="G47" s="6">
        <f>SUM(D47:F47)</f>
        <v>1396.1999999999998</v>
      </c>
    </row>
    <row r="48" spans="1:7">
      <c r="A48" s="13"/>
      <c r="B48" s="13"/>
      <c r="C48" s="6" t="s">
        <v>14</v>
      </c>
      <c r="D48" s="6">
        <v>0</v>
      </c>
      <c r="E48" s="6">
        <v>0</v>
      </c>
      <c r="F48" s="6">
        <v>0</v>
      </c>
      <c r="G48" s="6">
        <f t="shared" si="8"/>
        <v>0</v>
      </c>
    </row>
  </sheetData>
  <mergeCells count="25">
    <mergeCell ref="B9:B16"/>
    <mergeCell ref="A9:A16"/>
    <mergeCell ref="D11:G11"/>
    <mergeCell ref="A41:A48"/>
    <mergeCell ref="B41:B48"/>
    <mergeCell ref="C41:G41"/>
    <mergeCell ref="C33:G33"/>
    <mergeCell ref="B33:B40"/>
    <mergeCell ref="A33:A40"/>
    <mergeCell ref="E1:G1"/>
    <mergeCell ref="C25:G25"/>
    <mergeCell ref="B25:B32"/>
    <mergeCell ref="A25:A32"/>
    <mergeCell ref="C27:G27"/>
    <mergeCell ref="E3:G3"/>
    <mergeCell ref="A7:A8"/>
    <mergeCell ref="B7:B8"/>
    <mergeCell ref="C7:C8"/>
    <mergeCell ref="D7:G7"/>
    <mergeCell ref="C17:G17"/>
    <mergeCell ref="A17:A24"/>
    <mergeCell ref="B17:B24"/>
    <mergeCell ref="C19:G19"/>
    <mergeCell ref="A5:G5"/>
    <mergeCell ref="C9:G9"/>
  </mergeCells>
  <pageMargins left="1.1811023622047245" right="0.39370078740157483" top="0.78740157480314965" bottom="0.3937007874015748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2020-04-09T08:30:52Z</dcterms:modified>
</cp:coreProperties>
</file>