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4" i="1"/>
  <c r="H28"/>
  <c r="I48"/>
  <c r="J48"/>
  <c r="H55"/>
  <c r="J55"/>
  <c r="I55"/>
  <c r="H23" l="1"/>
  <c r="J83" l="1"/>
  <c r="I83"/>
  <c r="H83"/>
  <c r="J85"/>
  <c r="I85"/>
  <c r="H85"/>
  <c r="H48" s="1"/>
  <c r="L48" s="1"/>
  <c r="J43"/>
  <c r="I43"/>
  <c r="H43"/>
  <c r="J41"/>
  <c r="I41"/>
  <c r="H41"/>
  <c r="I24"/>
  <c r="J24"/>
  <c r="I87"/>
  <c r="J87"/>
  <c r="H88"/>
  <c r="I88" l="1"/>
  <c r="J88"/>
  <c r="J96"/>
  <c r="I96"/>
  <c r="H96"/>
  <c r="I57" l="1"/>
  <c r="J57"/>
  <c r="J81" l="1"/>
  <c r="I81"/>
  <c r="H81"/>
  <c r="I12"/>
  <c r="J12"/>
  <c r="H12"/>
  <c r="I45"/>
  <c r="J45"/>
  <c r="H45"/>
  <c r="J100"/>
  <c r="I100"/>
  <c r="H100"/>
  <c r="I79"/>
  <c r="J79"/>
  <c r="H79"/>
  <c r="I69"/>
  <c r="J69"/>
  <c r="I91"/>
  <c r="J91"/>
  <c r="H91"/>
  <c r="I93"/>
  <c r="J93"/>
  <c r="H93" l="1"/>
  <c r="H87" s="1"/>
  <c r="I28" l="1"/>
  <c r="J28"/>
  <c r="I89" l="1"/>
  <c r="J89"/>
  <c r="H89"/>
  <c r="I51"/>
  <c r="J51"/>
  <c r="H51"/>
  <c r="I75"/>
  <c r="J75"/>
  <c r="H75"/>
  <c r="I63"/>
  <c r="J63"/>
  <c r="H63"/>
  <c r="I61"/>
  <c r="J61"/>
  <c r="H61"/>
  <c r="I59"/>
  <c r="J59"/>
  <c r="H59"/>
  <c r="H49"/>
  <c r="I39"/>
  <c r="J39"/>
  <c r="I37"/>
  <c r="J37"/>
  <c r="H37"/>
  <c r="H39"/>
  <c r="H69" l="1"/>
  <c r="J65" l="1"/>
  <c r="I65"/>
  <c r="H65"/>
  <c r="I98" l="1"/>
  <c r="J98"/>
  <c r="H98"/>
  <c r="I49"/>
  <c r="J49"/>
  <c r="I73"/>
  <c r="J73"/>
  <c r="H73"/>
  <c r="I77"/>
  <c r="J77"/>
  <c r="H77"/>
  <c r="I71"/>
  <c r="J71"/>
  <c r="H71"/>
  <c r="I67"/>
  <c r="J67"/>
  <c r="H67"/>
  <c r="H57"/>
  <c r="I53"/>
  <c r="J53"/>
  <c r="H53"/>
  <c r="I35"/>
  <c r="J35"/>
  <c r="H35"/>
  <c r="I33"/>
  <c r="J33"/>
  <c r="H33"/>
  <c r="I11"/>
  <c r="J11"/>
  <c r="H11"/>
  <c r="I10"/>
  <c r="J10"/>
  <c r="H10"/>
  <c r="H22" l="1"/>
  <c r="I23"/>
  <c r="I22" s="1"/>
  <c r="J23"/>
  <c r="J22" s="1"/>
  <c r="J47"/>
  <c r="I47"/>
  <c r="J8" l="1"/>
  <c r="I8"/>
  <c r="H47"/>
  <c r="H8" s="1"/>
  <c r="I9"/>
  <c r="J9"/>
  <c r="H9" l="1"/>
</calcChain>
</file>

<file path=xl/sharedStrings.xml><?xml version="1.0" encoding="utf-8"?>
<sst xmlns="http://schemas.openxmlformats.org/spreadsheetml/2006/main" count="487" uniqueCount="119">
  <si>
    <t>Наименование программы, подпрограммы</t>
  </si>
  <si>
    <t>Наименование ГРБС</t>
  </si>
  <si>
    <t>Код бюджетной классификации</t>
  </si>
  <si>
    <t>ГРБС</t>
  </si>
  <si>
    <t>Рз Пр</t>
  </si>
  <si>
    <t>ЦСР</t>
  </si>
  <si>
    <t>ВР</t>
  </si>
  <si>
    <t>Статус (муниципальная программа, подпрограмма)</t>
  </si>
  <si>
    <t>Расходы (тыс.руб.) годы</t>
  </si>
  <si>
    <t>Муниципальная программа</t>
  </si>
  <si>
    <t>Комплексное развитие и обеспечение жизнедеятельности муниципального образования поселок Курагино</t>
  </si>
  <si>
    <t>Всего расходные обязательства по программе</t>
  </si>
  <si>
    <t>в том числепо ГРБС:</t>
  </si>
  <si>
    <t>Х</t>
  </si>
  <si>
    <t>Подпрограмма</t>
  </si>
  <si>
    <t>Энергосбережение и повышение энергетической эффективности в муниципальном образовании поселок Курагино</t>
  </si>
  <si>
    <t>Всего расходные обязательства по подпрограмме</t>
  </si>
  <si>
    <t>в том числе по ГРБС:</t>
  </si>
  <si>
    <t>Распределение планируемых расходов за счет средств поселкового бюджета по мероприятиям и подпрограммам муниципальной программы поселка Курагино</t>
  </si>
  <si>
    <t>Мероприятие 1</t>
  </si>
  <si>
    <t>Всего расходные обязательства</t>
  </si>
  <si>
    <t>Мероприятие 2</t>
  </si>
  <si>
    <t>Обучение профильных специалистов основам энергосбережения</t>
  </si>
  <si>
    <t>не требуют финансирования</t>
  </si>
  <si>
    <t>Мероприятие 3</t>
  </si>
  <si>
    <t>Назначение ответственных за энергосбережение</t>
  </si>
  <si>
    <t>Мероприятие 4</t>
  </si>
  <si>
    <t>Постоянный контроль показаний приборов учета энергоресурсов</t>
  </si>
  <si>
    <t>Мероприятие 5</t>
  </si>
  <si>
    <t>Контроль за своевременной поверкой приборов учета потребляемых энергоресурсов, замена приборов учета</t>
  </si>
  <si>
    <t>Развитие транспортной системы муниципального образования поселок Курагино</t>
  </si>
  <si>
    <t>Ремонт улично-дорожной сети дорог поселка Курагино</t>
  </si>
  <si>
    <t>Содержание улично-дорожной сети дорог поселка Курагино</t>
  </si>
  <si>
    <t>Содержание светофорных объектов</t>
  </si>
  <si>
    <t>Разметка дорог</t>
  </si>
  <si>
    <t>Установка дорожных знаков</t>
  </si>
  <si>
    <t>Мероприятие 6</t>
  </si>
  <si>
    <t>Приобритение автобусных павильонов</t>
  </si>
  <si>
    <t>Мероприятие 7</t>
  </si>
  <si>
    <t>Благоустройство территории муниципального образования поселок Курагино</t>
  </si>
  <si>
    <t>Оплата за уличное освещение</t>
  </si>
  <si>
    <t xml:space="preserve">Всего расходные обязательства </t>
  </si>
  <si>
    <t>Обслуживание уличного освещения</t>
  </si>
  <si>
    <t>Устройство линии уличного освещения</t>
  </si>
  <si>
    <t>Выдача технических условий, замеры,расчет потерь в линиях</t>
  </si>
  <si>
    <t>Мероприятие 8</t>
  </si>
  <si>
    <t>Мероприятие 9</t>
  </si>
  <si>
    <t>Вырубка сухих деревьев, вывоз веток</t>
  </si>
  <si>
    <t>Откачка таллых и дождевых вод</t>
  </si>
  <si>
    <t>Мероприятие 12</t>
  </si>
  <si>
    <t>Мероприятие 13</t>
  </si>
  <si>
    <t>Выплата заработной платы работникам по договорам</t>
  </si>
  <si>
    <t>Приобритение инвентаря, материалов и краски</t>
  </si>
  <si>
    <t>Мероприятие 16</t>
  </si>
  <si>
    <t>Всего расходные обязательства по отдельным мероприятиям</t>
  </si>
  <si>
    <t>Содержание гидротехнического сооружения Дамба на реке Туба</t>
  </si>
  <si>
    <t>Проведение акаридцидных обработок</t>
  </si>
  <si>
    <t>Приобритение контейнеров под мусор</t>
  </si>
  <si>
    <t>Проведение дератизации</t>
  </si>
  <si>
    <t>Содержание кладбища</t>
  </si>
  <si>
    <t>Обеспечение пожарной безопасности: организация противопожарной пропоганды, обучение мерам пожарной безопасности</t>
  </si>
  <si>
    <t>0113</t>
  </si>
  <si>
    <t>244</t>
  </si>
  <si>
    <t>0409</t>
  </si>
  <si>
    <t>0503</t>
  </si>
  <si>
    <t>0310</t>
  </si>
  <si>
    <t>0406</t>
  </si>
  <si>
    <t>0909</t>
  </si>
  <si>
    <t>Защита и обеспечение безопасности населения муниципального образования поселок Курагино</t>
  </si>
  <si>
    <t>Мероприятие 14</t>
  </si>
  <si>
    <t>Мероприятие 15</t>
  </si>
  <si>
    <t>Выкашивание газонов, пустырей и обочин автодорог</t>
  </si>
  <si>
    <t>0100000000</t>
  </si>
  <si>
    <t>0110000000</t>
  </si>
  <si>
    <t>0110085020</t>
  </si>
  <si>
    <t>0120000000</t>
  </si>
  <si>
    <t>0120082030</t>
  </si>
  <si>
    <t>0130000000</t>
  </si>
  <si>
    <t>0130081030</t>
  </si>
  <si>
    <t>0130081150</t>
  </si>
  <si>
    <t>0130081160</t>
  </si>
  <si>
    <t>0140000000</t>
  </si>
  <si>
    <t>0140080230</t>
  </si>
  <si>
    <t>0140083010</t>
  </si>
  <si>
    <t>0140085550</t>
  </si>
  <si>
    <t>X</t>
  </si>
  <si>
    <t>0120081020</t>
  </si>
  <si>
    <t>Замена светильников с лампами накаливания на светодиодные светильники</t>
  </si>
  <si>
    <t>243</t>
  </si>
  <si>
    <t>0120075080</t>
  </si>
  <si>
    <t>01200S5080</t>
  </si>
  <si>
    <t>831</t>
  </si>
  <si>
    <t>0140074120</t>
  </si>
  <si>
    <t>01400S4120</t>
  </si>
  <si>
    <t>Исполнение судебных актов</t>
  </si>
  <si>
    <t>0130081130</t>
  </si>
  <si>
    <t>Сбор, вывоз мусора и ликвидация несанкционированных свалок</t>
  </si>
  <si>
    <t>Содержание фонтана</t>
  </si>
  <si>
    <t>Расходы на уничтожение отдельных дикорастущих участков конопли</t>
  </si>
  <si>
    <t>Приложение № 5 к муниципальной программе "Комплексное развитие и обеспечение жизнидеятельности муниципального образования поселок Курагино" на 2020-2022 годы</t>
  </si>
  <si>
    <t>0120075090</t>
  </si>
  <si>
    <t>01200S5090</t>
  </si>
  <si>
    <t>Содержание территории парка имени 40-летия Победы ул. Партизанская, 136Б в пгт. Курагино и детского городка и детских площадок и ремонт, обустройство цветников</t>
  </si>
  <si>
    <t>Сбор и вывоз трупов бесхозных животных</t>
  </si>
  <si>
    <t>Формирование современной городской среды</t>
  </si>
  <si>
    <t>Противодействие экстремизму и профилактика терроризма на территории муниципального образования поселок Курагино.</t>
  </si>
  <si>
    <t>0314</t>
  </si>
  <si>
    <t>0140082050</t>
  </si>
  <si>
    <t>Мероприятие 10</t>
  </si>
  <si>
    <t>Мероприятие 11</t>
  </si>
  <si>
    <t>Устройство светофорного объекта</t>
  </si>
  <si>
    <t>Инструментальное обследование улично дорожной сети на предмет выявления дефектов</t>
  </si>
  <si>
    <t>Изготовление проектно-сметной документации по устройству детской площадки</t>
  </si>
  <si>
    <t>Мероприятие 17</t>
  </si>
  <si>
    <t>Мероприятие 18</t>
  </si>
  <si>
    <t xml:space="preserve">Обустройство и восстановление воинских захоронений </t>
  </si>
  <si>
    <t>Ремонт элементов уличного освещения</t>
  </si>
  <si>
    <t>Мероприятие 19</t>
  </si>
  <si>
    <t xml:space="preserve">Приложение №3
к постановлению администрации
поселка Курагино № 113-П от 07.04.2020 год 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</si>
</sst>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2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Fill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tabSelected="1" workbookViewId="0">
      <selection activeCell="Q5" sqref="Q5"/>
    </sheetView>
  </sheetViews>
  <sheetFormatPr defaultRowHeight="15.75"/>
  <cols>
    <col min="1" max="1" width="17.42578125" style="1" customWidth="1"/>
    <col min="2" max="2" width="23" style="1" customWidth="1"/>
    <col min="3" max="3" width="15.42578125" style="1" customWidth="1"/>
    <col min="4" max="4" width="9.28515625" style="1" bestFit="1" customWidth="1"/>
    <col min="5" max="5" width="9.140625" style="1"/>
    <col min="6" max="6" width="12.5703125" style="1" customWidth="1"/>
    <col min="7" max="7" width="5.140625" style="1" customWidth="1"/>
    <col min="8" max="8" width="10.7109375" style="1" customWidth="1"/>
    <col min="9" max="10" width="9.7109375" style="1" customWidth="1"/>
    <col min="11" max="11" width="12" style="1" hidden="1" customWidth="1"/>
    <col min="12" max="12" width="10.7109375" style="1" hidden="1" customWidth="1"/>
    <col min="13" max="13" width="0" style="1" hidden="1" customWidth="1"/>
    <col min="14" max="16384" width="9.140625" style="1"/>
  </cols>
  <sheetData>
    <row r="1" spans="1:12" ht="63" customHeight="1">
      <c r="G1" s="43" t="s">
        <v>118</v>
      </c>
      <c r="H1" s="43"/>
      <c r="I1" s="43"/>
      <c r="J1" s="43"/>
      <c r="K1" s="25"/>
    </row>
    <row r="3" spans="1:12" ht="95.25" customHeight="1">
      <c r="G3" s="35" t="s">
        <v>99</v>
      </c>
      <c r="H3" s="35"/>
      <c r="I3" s="35"/>
      <c r="J3" s="35"/>
      <c r="K3" s="2"/>
    </row>
    <row r="5" spans="1:12" ht="38.25" customHeight="1">
      <c r="A5" s="36" t="s">
        <v>18</v>
      </c>
      <c r="B5" s="36"/>
      <c r="C5" s="36"/>
      <c r="D5" s="36"/>
      <c r="E5" s="36"/>
      <c r="F5" s="36"/>
      <c r="G5" s="36"/>
      <c r="H5" s="36"/>
      <c r="I5" s="36"/>
      <c r="J5" s="36"/>
      <c r="K5" s="3"/>
    </row>
    <row r="6" spans="1:12" s="12" customFormat="1" ht="33" customHeight="1">
      <c r="A6" s="37" t="s">
        <v>7</v>
      </c>
      <c r="B6" s="37" t="s">
        <v>0</v>
      </c>
      <c r="C6" s="37" t="s">
        <v>1</v>
      </c>
      <c r="D6" s="37" t="s">
        <v>2</v>
      </c>
      <c r="E6" s="37"/>
      <c r="F6" s="37"/>
      <c r="G6" s="37"/>
      <c r="H6" s="38" t="s">
        <v>8</v>
      </c>
      <c r="I6" s="38"/>
      <c r="J6" s="38"/>
    </row>
    <row r="7" spans="1:12" s="12" customFormat="1" ht="50.25" customHeight="1">
      <c r="A7" s="37"/>
      <c r="B7" s="37"/>
      <c r="C7" s="37"/>
      <c r="D7" s="13" t="s">
        <v>3</v>
      </c>
      <c r="E7" s="13" t="s">
        <v>4</v>
      </c>
      <c r="F7" s="13" t="s">
        <v>5</v>
      </c>
      <c r="G7" s="13" t="s">
        <v>6</v>
      </c>
      <c r="H7" s="13">
        <v>2020</v>
      </c>
      <c r="I7" s="13">
        <v>2021</v>
      </c>
      <c r="J7" s="13">
        <v>2022</v>
      </c>
    </row>
    <row r="8" spans="1:12" ht="62.25" customHeight="1">
      <c r="A8" s="27" t="s">
        <v>9</v>
      </c>
      <c r="B8" s="27" t="s">
        <v>10</v>
      </c>
      <c r="C8" s="5" t="s">
        <v>11</v>
      </c>
      <c r="D8" s="4">
        <v>551</v>
      </c>
      <c r="E8" s="6" t="s">
        <v>13</v>
      </c>
      <c r="F8" s="6" t="s">
        <v>72</v>
      </c>
      <c r="G8" s="6" t="s">
        <v>13</v>
      </c>
      <c r="H8" s="18">
        <f>H10+H22+H47+H87</f>
        <v>40431.331050000008</v>
      </c>
      <c r="I8" s="18">
        <f t="shared" ref="I8:J8" si="0">I10+I22+I47+I87</f>
        <v>36833.599999999991</v>
      </c>
      <c r="J8" s="18">
        <f t="shared" si="0"/>
        <v>36151</v>
      </c>
      <c r="K8" s="14"/>
      <c r="L8" s="15"/>
    </row>
    <row r="9" spans="1:12" ht="36" customHeight="1">
      <c r="A9" s="27"/>
      <c r="B9" s="27"/>
      <c r="C9" s="5" t="s">
        <v>12</v>
      </c>
      <c r="D9" s="4">
        <v>551</v>
      </c>
      <c r="E9" s="6" t="s">
        <v>13</v>
      </c>
      <c r="F9" s="6" t="s">
        <v>72</v>
      </c>
      <c r="G9" s="6" t="s">
        <v>13</v>
      </c>
      <c r="H9" s="18">
        <f>H8</f>
        <v>40431.331050000008</v>
      </c>
      <c r="I9" s="18">
        <f t="shared" ref="I9:J9" si="1">I8</f>
        <v>36833.599999999991</v>
      </c>
      <c r="J9" s="18">
        <f t="shared" si="1"/>
        <v>36151</v>
      </c>
    </row>
    <row r="10" spans="1:12" ht="84" customHeight="1">
      <c r="A10" s="26" t="s">
        <v>14</v>
      </c>
      <c r="B10" s="26" t="s">
        <v>15</v>
      </c>
      <c r="C10" s="5" t="s">
        <v>16</v>
      </c>
      <c r="D10" s="4">
        <v>551</v>
      </c>
      <c r="E10" s="6" t="s">
        <v>13</v>
      </c>
      <c r="F10" s="6" t="s">
        <v>73</v>
      </c>
      <c r="G10" s="6" t="s">
        <v>13</v>
      </c>
      <c r="H10" s="18">
        <f>H12</f>
        <v>99.6</v>
      </c>
      <c r="I10" s="18">
        <f>I12</f>
        <v>99.6</v>
      </c>
      <c r="J10" s="18">
        <f t="shared" ref="J10" si="2">J12</f>
        <v>99.6</v>
      </c>
    </row>
    <row r="11" spans="1:12" ht="36.75" customHeight="1">
      <c r="A11" s="26"/>
      <c r="B11" s="26"/>
      <c r="C11" s="5" t="s">
        <v>17</v>
      </c>
      <c r="D11" s="4">
        <v>551</v>
      </c>
      <c r="E11" s="6" t="s">
        <v>13</v>
      </c>
      <c r="F11" s="6" t="s">
        <v>73</v>
      </c>
      <c r="G11" s="6" t="s">
        <v>13</v>
      </c>
      <c r="H11" s="18">
        <f>H12</f>
        <v>99.6</v>
      </c>
      <c r="I11" s="18">
        <f t="shared" ref="I11:J12" si="3">I12</f>
        <v>99.6</v>
      </c>
      <c r="J11" s="18">
        <f t="shared" si="3"/>
        <v>99.6</v>
      </c>
    </row>
    <row r="12" spans="1:12" ht="55.5" customHeight="1">
      <c r="A12" s="27" t="s">
        <v>19</v>
      </c>
      <c r="B12" s="27" t="s">
        <v>87</v>
      </c>
      <c r="C12" s="5" t="s">
        <v>20</v>
      </c>
      <c r="D12" s="4">
        <v>551</v>
      </c>
      <c r="E12" s="6" t="s">
        <v>61</v>
      </c>
      <c r="F12" s="6" t="s">
        <v>74</v>
      </c>
      <c r="G12" s="6" t="s">
        <v>62</v>
      </c>
      <c r="H12" s="19">
        <f>H13</f>
        <v>99.6</v>
      </c>
      <c r="I12" s="19">
        <f t="shared" si="3"/>
        <v>99.6</v>
      </c>
      <c r="J12" s="19">
        <f t="shared" si="3"/>
        <v>99.6</v>
      </c>
    </row>
    <row r="13" spans="1:12" ht="38.25" customHeight="1">
      <c r="A13" s="27"/>
      <c r="B13" s="27"/>
      <c r="C13" s="5" t="s">
        <v>17</v>
      </c>
      <c r="D13" s="4">
        <v>551</v>
      </c>
      <c r="E13" s="6" t="s">
        <v>61</v>
      </c>
      <c r="F13" s="6" t="s">
        <v>74</v>
      </c>
      <c r="G13" s="6" t="s">
        <v>62</v>
      </c>
      <c r="H13" s="19">
        <v>99.6</v>
      </c>
      <c r="I13" s="19">
        <v>99.6</v>
      </c>
      <c r="J13" s="19">
        <v>99.6</v>
      </c>
    </row>
    <row r="14" spans="1:12" ht="47.25">
      <c r="A14" s="32" t="s">
        <v>21</v>
      </c>
      <c r="B14" s="27" t="s">
        <v>22</v>
      </c>
      <c r="C14" s="5" t="s">
        <v>20</v>
      </c>
      <c r="D14" s="4">
        <v>551</v>
      </c>
      <c r="E14" s="6" t="s">
        <v>61</v>
      </c>
      <c r="F14" s="6" t="s">
        <v>74</v>
      </c>
      <c r="G14" s="6" t="s">
        <v>62</v>
      </c>
      <c r="H14" s="33" t="s">
        <v>23</v>
      </c>
      <c r="I14" s="33" t="s">
        <v>23</v>
      </c>
      <c r="J14" s="33" t="s">
        <v>23</v>
      </c>
    </row>
    <row r="15" spans="1:12" ht="31.5">
      <c r="A15" s="32"/>
      <c r="B15" s="32"/>
      <c r="C15" s="5" t="s">
        <v>17</v>
      </c>
      <c r="D15" s="4">
        <v>551</v>
      </c>
      <c r="E15" s="6" t="s">
        <v>61</v>
      </c>
      <c r="F15" s="6" t="s">
        <v>74</v>
      </c>
      <c r="G15" s="6" t="s">
        <v>62</v>
      </c>
      <c r="H15" s="34"/>
      <c r="I15" s="34"/>
      <c r="J15" s="34"/>
    </row>
    <row r="16" spans="1:12" ht="55.5" customHeight="1">
      <c r="A16" s="27" t="s">
        <v>24</v>
      </c>
      <c r="B16" s="27" t="s">
        <v>25</v>
      </c>
      <c r="C16" s="5" t="s">
        <v>20</v>
      </c>
      <c r="D16" s="4">
        <v>551</v>
      </c>
      <c r="E16" s="6" t="s">
        <v>61</v>
      </c>
      <c r="F16" s="6" t="s">
        <v>74</v>
      </c>
      <c r="G16" s="6" t="s">
        <v>62</v>
      </c>
      <c r="H16" s="33" t="s">
        <v>23</v>
      </c>
      <c r="I16" s="33" t="s">
        <v>23</v>
      </c>
      <c r="J16" s="33" t="s">
        <v>23</v>
      </c>
    </row>
    <row r="17" spans="1:11" ht="31.5">
      <c r="A17" s="27"/>
      <c r="B17" s="27"/>
      <c r="C17" s="5" t="s">
        <v>17</v>
      </c>
      <c r="D17" s="4">
        <v>551</v>
      </c>
      <c r="E17" s="6" t="s">
        <v>61</v>
      </c>
      <c r="F17" s="6" t="s">
        <v>74</v>
      </c>
      <c r="G17" s="6" t="s">
        <v>62</v>
      </c>
      <c r="H17" s="34"/>
      <c r="I17" s="34"/>
      <c r="J17" s="34"/>
    </row>
    <row r="18" spans="1:11" ht="47.25">
      <c r="A18" s="32" t="s">
        <v>26</v>
      </c>
      <c r="B18" s="27" t="s">
        <v>27</v>
      </c>
      <c r="C18" s="5" t="s">
        <v>20</v>
      </c>
      <c r="D18" s="4">
        <v>551</v>
      </c>
      <c r="E18" s="6" t="s">
        <v>61</v>
      </c>
      <c r="F18" s="6" t="s">
        <v>74</v>
      </c>
      <c r="G18" s="6" t="s">
        <v>62</v>
      </c>
      <c r="H18" s="33" t="s">
        <v>23</v>
      </c>
      <c r="I18" s="33" t="s">
        <v>23</v>
      </c>
      <c r="J18" s="33" t="s">
        <v>23</v>
      </c>
    </row>
    <row r="19" spans="1:11" ht="31.5">
      <c r="A19" s="32"/>
      <c r="B19" s="27"/>
      <c r="C19" s="5" t="s">
        <v>17</v>
      </c>
      <c r="D19" s="4">
        <v>551</v>
      </c>
      <c r="E19" s="6" t="s">
        <v>61</v>
      </c>
      <c r="F19" s="6" t="s">
        <v>74</v>
      </c>
      <c r="G19" s="6" t="s">
        <v>62</v>
      </c>
      <c r="H19" s="34"/>
      <c r="I19" s="34"/>
      <c r="J19" s="34"/>
    </row>
    <row r="20" spans="1:11" ht="47.25">
      <c r="A20" s="32" t="s">
        <v>28</v>
      </c>
      <c r="B20" s="27" t="s">
        <v>29</v>
      </c>
      <c r="C20" s="5" t="s">
        <v>20</v>
      </c>
      <c r="D20" s="4">
        <v>551</v>
      </c>
      <c r="E20" s="6" t="s">
        <v>61</v>
      </c>
      <c r="F20" s="6" t="s">
        <v>74</v>
      </c>
      <c r="G20" s="6" t="s">
        <v>62</v>
      </c>
      <c r="H20" s="33" t="s">
        <v>23</v>
      </c>
      <c r="I20" s="33" t="s">
        <v>23</v>
      </c>
      <c r="J20" s="33" t="s">
        <v>23</v>
      </c>
    </row>
    <row r="21" spans="1:11" ht="46.5" customHeight="1">
      <c r="A21" s="32"/>
      <c r="B21" s="27"/>
      <c r="C21" s="5" t="s">
        <v>17</v>
      </c>
      <c r="D21" s="4">
        <v>551</v>
      </c>
      <c r="E21" s="6" t="s">
        <v>61</v>
      </c>
      <c r="F21" s="6" t="s">
        <v>74</v>
      </c>
      <c r="G21" s="6" t="s">
        <v>62</v>
      </c>
      <c r="H21" s="34"/>
      <c r="I21" s="34"/>
      <c r="J21" s="34"/>
    </row>
    <row r="22" spans="1:11" ht="78.75">
      <c r="A22" s="41" t="s">
        <v>14</v>
      </c>
      <c r="B22" s="26" t="s">
        <v>30</v>
      </c>
      <c r="C22" s="5" t="s">
        <v>16</v>
      </c>
      <c r="D22" s="4">
        <v>551</v>
      </c>
      <c r="E22" s="6" t="s">
        <v>13</v>
      </c>
      <c r="F22" s="6" t="s">
        <v>75</v>
      </c>
      <c r="G22" s="6" t="s">
        <v>13</v>
      </c>
      <c r="H22" s="18">
        <f>H23</f>
        <v>19184.583999999999</v>
      </c>
      <c r="I22" s="18">
        <f t="shared" ref="I22:J22" si="4">I23</f>
        <v>18117.8</v>
      </c>
      <c r="J22" s="18">
        <f t="shared" si="4"/>
        <v>18301.099999999999</v>
      </c>
    </row>
    <row r="23" spans="1:11" ht="31.5">
      <c r="A23" s="41"/>
      <c r="B23" s="26"/>
      <c r="C23" s="5" t="s">
        <v>17</v>
      </c>
      <c r="D23" s="4">
        <v>551</v>
      </c>
      <c r="E23" s="6" t="s">
        <v>13</v>
      </c>
      <c r="F23" s="6" t="s">
        <v>75</v>
      </c>
      <c r="G23" s="6" t="s">
        <v>13</v>
      </c>
      <c r="H23" s="18">
        <f>H24+H28+H33+H35+H37+H39+H45+H41+H43</f>
        <v>19184.583999999999</v>
      </c>
      <c r="I23" s="18">
        <f t="shared" ref="I23:J23" si="5">I24+I28+I33+I35+I37+I39+I45</f>
        <v>18117.8</v>
      </c>
      <c r="J23" s="18">
        <f t="shared" si="5"/>
        <v>18301.099999999999</v>
      </c>
      <c r="K23" s="21"/>
    </row>
    <row r="24" spans="1:11" ht="47.25">
      <c r="A24" s="39" t="s">
        <v>19</v>
      </c>
      <c r="B24" s="28" t="s">
        <v>31</v>
      </c>
      <c r="C24" s="5" t="s">
        <v>20</v>
      </c>
      <c r="D24" s="4">
        <v>551</v>
      </c>
      <c r="E24" s="6" t="s">
        <v>63</v>
      </c>
      <c r="F24" s="6" t="s">
        <v>85</v>
      </c>
      <c r="G24" s="6" t="s">
        <v>62</v>
      </c>
      <c r="H24" s="19">
        <f>H25+H27+H26</f>
        <v>10521</v>
      </c>
      <c r="I24" s="22">
        <f t="shared" ref="I24:J24" si="6">I25+I27+I26</f>
        <v>9898.4</v>
      </c>
      <c r="J24" s="22">
        <f t="shared" si="6"/>
        <v>9898.4</v>
      </c>
    </row>
    <row r="25" spans="1:11" ht="31.5">
      <c r="A25" s="40"/>
      <c r="B25" s="29"/>
      <c r="C25" s="10" t="s">
        <v>17</v>
      </c>
      <c r="D25" s="11">
        <v>551</v>
      </c>
      <c r="E25" s="6" t="s">
        <v>63</v>
      </c>
      <c r="F25" s="6" t="s">
        <v>76</v>
      </c>
      <c r="G25" s="6" t="s">
        <v>62</v>
      </c>
      <c r="H25" s="19">
        <v>1460.6</v>
      </c>
      <c r="I25" s="19">
        <v>0</v>
      </c>
      <c r="J25" s="19">
        <v>0</v>
      </c>
    </row>
    <row r="26" spans="1:11" ht="31.5">
      <c r="A26" s="40"/>
      <c r="B26" s="29"/>
      <c r="C26" s="23" t="s">
        <v>17</v>
      </c>
      <c r="D26" s="24">
        <v>551</v>
      </c>
      <c r="E26" s="6" t="s">
        <v>63</v>
      </c>
      <c r="F26" s="6" t="s">
        <v>100</v>
      </c>
      <c r="G26" s="6" t="s">
        <v>88</v>
      </c>
      <c r="H26" s="22">
        <v>8953</v>
      </c>
      <c r="I26" s="22">
        <v>9781</v>
      </c>
      <c r="J26" s="22">
        <v>9781</v>
      </c>
    </row>
    <row r="27" spans="1:11" ht="31.5">
      <c r="A27" s="40"/>
      <c r="B27" s="29"/>
      <c r="C27" s="10" t="s">
        <v>17</v>
      </c>
      <c r="D27" s="11">
        <v>551</v>
      </c>
      <c r="E27" s="6" t="s">
        <v>63</v>
      </c>
      <c r="F27" s="6" t="s">
        <v>101</v>
      </c>
      <c r="G27" s="6" t="s">
        <v>88</v>
      </c>
      <c r="H27" s="19">
        <v>107.4</v>
      </c>
      <c r="I27" s="19">
        <v>117.4</v>
      </c>
      <c r="J27" s="19">
        <v>117.4</v>
      </c>
    </row>
    <row r="28" spans="1:11" ht="47.25">
      <c r="A28" s="28" t="s">
        <v>21</v>
      </c>
      <c r="B28" s="28" t="s">
        <v>32</v>
      </c>
      <c r="C28" s="5" t="s">
        <v>20</v>
      </c>
      <c r="D28" s="4">
        <v>551</v>
      </c>
      <c r="E28" s="6" t="s">
        <v>63</v>
      </c>
      <c r="F28" s="6" t="s">
        <v>13</v>
      </c>
      <c r="G28" s="6" t="s">
        <v>62</v>
      </c>
      <c r="H28" s="19">
        <f>SUM(H29:H32)</f>
        <v>6803.5839999999998</v>
      </c>
      <c r="I28" s="19">
        <f t="shared" ref="I28:J28" si="7">SUM(I29:I32)</f>
        <v>6859.4</v>
      </c>
      <c r="J28" s="19">
        <f t="shared" si="7"/>
        <v>7042.7000000000007</v>
      </c>
    </row>
    <row r="29" spans="1:11" ht="31.5">
      <c r="A29" s="29"/>
      <c r="B29" s="29"/>
      <c r="C29" s="8" t="s">
        <v>17</v>
      </c>
      <c r="D29" s="9">
        <v>551</v>
      </c>
      <c r="E29" s="6" t="s">
        <v>63</v>
      </c>
      <c r="F29" s="6" t="s">
        <v>86</v>
      </c>
      <c r="G29" s="6" t="s">
        <v>62</v>
      </c>
      <c r="H29" s="19">
        <v>1814.7</v>
      </c>
      <c r="I29" s="19">
        <v>1754.8</v>
      </c>
      <c r="J29" s="19">
        <v>1827.3</v>
      </c>
    </row>
    <row r="30" spans="1:11" ht="31.5">
      <c r="A30" s="29"/>
      <c r="B30" s="29"/>
      <c r="C30" s="10" t="s">
        <v>17</v>
      </c>
      <c r="D30" s="11">
        <v>551</v>
      </c>
      <c r="E30" s="6" t="s">
        <v>63</v>
      </c>
      <c r="F30" s="6" t="s">
        <v>76</v>
      </c>
      <c r="G30" s="6" t="s">
        <v>62</v>
      </c>
      <c r="H30" s="19">
        <v>2300</v>
      </c>
      <c r="I30" s="19">
        <v>2300</v>
      </c>
      <c r="J30" s="19">
        <v>2300</v>
      </c>
    </row>
    <row r="31" spans="1:11" ht="31.5">
      <c r="A31" s="29"/>
      <c r="B31" s="29"/>
      <c r="C31" s="10" t="s">
        <v>17</v>
      </c>
      <c r="D31" s="11">
        <v>551</v>
      </c>
      <c r="E31" s="6" t="s">
        <v>63</v>
      </c>
      <c r="F31" s="6" t="s">
        <v>89</v>
      </c>
      <c r="G31" s="6" t="s">
        <v>62</v>
      </c>
      <c r="H31" s="19">
        <v>2657</v>
      </c>
      <c r="I31" s="19">
        <v>2763.1</v>
      </c>
      <c r="J31" s="19">
        <v>2873.9</v>
      </c>
    </row>
    <row r="32" spans="1:11" ht="31.5">
      <c r="A32" s="29"/>
      <c r="B32" s="29"/>
      <c r="C32" s="5" t="s">
        <v>17</v>
      </c>
      <c r="D32" s="4">
        <v>551</v>
      </c>
      <c r="E32" s="6" t="s">
        <v>63</v>
      </c>
      <c r="F32" s="6" t="s">
        <v>90</v>
      </c>
      <c r="G32" s="6" t="s">
        <v>62</v>
      </c>
      <c r="H32" s="19">
        <v>31.884</v>
      </c>
      <c r="I32" s="19">
        <v>41.5</v>
      </c>
      <c r="J32" s="19">
        <v>41.5</v>
      </c>
    </row>
    <row r="33" spans="1:12" ht="47.25">
      <c r="A33" s="27" t="s">
        <v>24</v>
      </c>
      <c r="B33" s="27" t="s">
        <v>33</v>
      </c>
      <c r="C33" s="5" t="s">
        <v>20</v>
      </c>
      <c r="D33" s="4">
        <v>551</v>
      </c>
      <c r="E33" s="6" t="s">
        <v>63</v>
      </c>
      <c r="F33" s="6" t="s">
        <v>13</v>
      </c>
      <c r="G33" s="6" t="s">
        <v>62</v>
      </c>
      <c r="H33" s="19">
        <f>H34</f>
        <v>157</v>
      </c>
      <c r="I33" s="19">
        <f t="shared" ref="I33:J33" si="8">I34</f>
        <v>157</v>
      </c>
      <c r="J33" s="19">
        <f t="shared" si="8"/>
        <v>157</v>
      </c>
    </row>
    <row r="34" spans="1:12" ht="31.5">
      <c r="A34" s="27"/>
      <c r="B34" s="27"/>
      <c r="C34" s="5" t="s">
        <v>17</v>
      </c>
      <c r="D34" s="4">
        <v>551</v>
      </c>
      <c r="E34" s="6" t="s">
        <v>63</v>
      </c>
      <c r="F34" s="6" t="s">
        <v>76</v>
      </c>
      <c r="G34" s="6" t="s">
        <v>62</v>
      </c>
      <c r="H34" s="19">
        <v>157</v>
      </c>
      <c r="I34" s="19">
        <v>157</v>
      </c>
      <c r="J34" s="19">
        <v>157</v>
      </c>
    </row>
    <row r="35" spans="1:12" ht="47.25">
      <c r="A35" s="32" t="s">
        <v>26</v>
      </c>
      <c r="B35" s="32" t="s">
        <v>34</v>
      </c>
      <c r="C35" s="5" t="s">
        <v>20</v>
      </c>
      <c r="D35" s="4">
        <v>551</v>
      </c>
      <c r="E35" s="6" t="s">
        <v>63</v>
      </c>
      <c r="F35" s="6" t="s">
        <v>13</v>
      </c>
      <c r="G35" s="6" t="s">
        <v>62</v>
      </c>
      <c r="H35" s="19">
        <f>H36</f>
        <v>800</v>
      </c>
      <c r="I35" s="19">
        <f t="shared" ref="I35:J35" si="9">I36</f>
        <v>800</v>
      </c>
      <c r="J35" s="19">
        <f t="shared" si="9"/>
        <v>800</v>
      </c>
    </row>
    <row r="36" spans="1:12" ht="31.5">
      <c r="A36" s="32"/>
      <c r="B36" s="32"/>
      <c r="C36" s="5" t="s">
        <v>17</v>
      </c>
      <c r="D36" s="4">
        <v>551</v>
      </c>
      <c r="E36" s="6" t="s">
        <v>63</v>
      </c>
      <c r="F36" s="6" t="s">
        <v>76</v>
      </c>
      <c r="G36" s="6" t="s">
        <v>62</v>
      </c>
      <c r="H36" s="19">
        <v>800</v>
      </c>
      <c r="I36" s="19">
        <v>800</v>
      </c>
      <c r="J36" s="19">
        <v>800</v>
      </c>
    </row>
    <row r="37" spans="1:12" ht="47.25">
      <c r="A37" s="27" t="s">
        <v>28</v>
      </c>
      <c r="B37" s="27" t="s">
        <v>35</v>
      </c>
      <c r="C37" s="5" t="s">
        <v>20</v>
      </c>
      <c r="D37" s="4">
        <v>551</v>
      </c>
      <c r="E37" s="6" t="s">
        <v>63</v>
      </c>
      <c r="F37" s="6" t="s">
        <v>13</v>
      </c>
      <c r="G37" s="6" t="s">
        <v>62</v>
      </c>
      <c r="H37" s="19">
        <f>H38</f>
        <v>200</v>
      </c>
      <c r="I37" s="19">
        <f t="shared" ref="I37:J37" si="10">I38</f>
        <v>200</v>
      </c>
      <c r="J37" s="19">
        <f t="shared" si="10"/>
        <v>200</v>
      </c>
    </row>
    <row r="38" spans="1:12" ht="31.5">
      <c r="A38" s="27"/>
      <c r="B38" s="27"/>
      <c r="C38" s="5" t="s">
        <v>17</v>
      </c>
      <c r="D38" s="4">
        <v>551</v>
      </c>
      <c r="E38" s="6" t="s">
        <v>63</v>
      </c>
      <c r="F38" s="6" t="s">
        <v>76</v>
      </c>
      <c r="G38" s="6" t="s">
        <v>62</v>
      </c>
      <c r="H38" s="19">
        <v>200</v>
      </c>
      <c r="I38" s="19">
        <v>200</v>
      </c>
      <c r="J38" s="19">
        <v>200</v>
      </c>
    </row>
    <row r="39" spans="1:12" ht="47.25">
      <c r="A39" s="27" t="s">
        <v>36</v>
      </c>
      <c r="B39" s="27" t="s">
        <v>37</v>
      </c>
      <c r="C39" s="5" t="s">
        <v>20</v>
      </c>
      <c r="D39" s="4">
        <v>551</v>
      </c>
      <c r="E39" s="6" t="s">
        <v>63</v>
      </c>
      <c r="F39" s="6" t="s">
        <v>13</v>
      </c>
      <c r="G39" s="6" t="s">
        <v>62</v>
      </c>
      <c r="H39" s="19">
        <f>H40</f>
        <v>200</v>
      </c>
      <c r="I39" s="19">
        <f t="shared" ref="I39:J43" si="11">I40</f>
        <v>200</v>
      </c>
      <c r="J39" s="19">
        <f t="shared" si="11"/>
        <v>200</v>
      </c>
    </row>
    <row r="40" spans="1:12" ht="31.5">
      <c r="A40" s="27"/>
      <c r="B40" s="27"/>
      <c r="C40" s="5" t="s">
        <v>17</v>
      </c>
      <c r="D40" s="4">
        <v>551</v>
      </c>
      <c r="E40" s="6" t="s">
        <v>63</v>
      </c>
      <c r="F40" s="6" t="s">
        <v>76</v>
      </c>
      <c r="G40" s="6" t="s">
        <v>62</v>
      </c>
      <c r="H40" s="19">
        <v>200</v>
      </c>
      <c r="I40" s="19">
        <v>200</v>
      </c>
      <c r="J40" s="19">
        <v>200</v>
      </c>
    </row>
    <row r="41" spans="1:12" ht="47.25">
      <c r="A41" s="30" t="s">
        <v>38</v>
      </c>
      <c r="B41" s="27" t="s">
        <v>110</v>
      </c>
      <c r="C41" s="23" t="s">
        <v>20</v>
      </c>
      <c r="D41" s="24">
        <v>551</v>
      </c>
      <c r="E41" s="6" t="s">
        <v>63</v>
      </c>
      <c r="F41" s="6" t="s">
        <v>13</v>
      </c>
      <c r="G41" s="6" t="s">
        <v>62</v>
      </c>
      <c r="H41" s="22">
        <f t="shared" ref="H41" si="12">H42</f>
        <v>400</v>
      </c>
      <c r="I41" s="22">
        <f t="shared" si="11"/>
        <v>0</v>
      </c>
      <c r="J41" s="22">
        <f t="shared" si="11"/>
        <v>0</v>
      </c>
    </row>
    <row r="42" spans="1:12" ht="31.5">
      <c r="A42" s="31"/>
      <c r="B42" s="27"/>
      <c r="C42" s="23" t="s">
        <v>17</v>
      </c>
      <c r="D42" s="24">
        <v>551</v>
      </c>
      <c r="E42" s="6" t="s">
        <v>63</v>
      </c>
      <c r="F42" s="6" t="s">
        <v>76</v>
      </c>
      <c r="G42" s="6" t="s">
        <v>62</v>
      </c>
      <c r="H42" s="22">
        <v>400</v>
      </c>
      <c r="I42" s="22">
        <v>0</v>
      </c>
      <c r="J42" s="22">
        <v>0</v>
      </c>
    </row>
    <row r="43" spans="1:12" ht="47.25">
      <c r="A43" s="27" t="s">
        <v>45</v>
      </c>
      <c r="B43" s="27" t="s">
        <v>111</v>
      </c>
      <c r="C43" s="23" t="s">
        <v>20</v>
      </c>
      <c r="D43" s="24">
        <v>551</v>
      </c>
      <c r="E43" s="6" t="s">
        <v>63</v>
      </c>
      <c r="F43" s="6" t="s">
        <v>13</v>
      </c>
      <c r="G43" s="6" t="s">
        <v>62</v>
      </c>
      <c r="H43" s="22">
        <f t="shared" ref="H43" si="13">H44</f>
        <v>100</v>
      </c>
      <c r="I43" s="22">
        <f t="shared" si="11"/>
        <v>0</v>
      </c>
      <c r="J43" s="22">
        <f t="shared" si="11"/>
        <v>0</v>
      </c>
    </row>
    <row r="44" spans="1:12" ht="31.5">
      <c r="A44" s="27"/>
      <c r="B44" s="27"/>
      <c r="C44" s="23" t="s">
        <v>17</v>
      </c>
      <c r="D44" s="24">
        <v>551</v>
      </c>
      <c r="E44" s="6" t="s">
        <v>63</v>
      </c>
      <c r="F44" s="6" t="s">
        <v>76</v>
      </c>
      <c r="G44" s="6" t="s">
        <v>62</v>
      </c>
      <c r="H44" s="22">
        <v>100</v>
      </c>
      <c r="I44" s="22">
        <v>0</v>
      </c>
      <c r="J44" s="22">
        <v>0</v>
      </c>
    </row>
    <row r="45" spans="1:12" ht="47.25">
      <c r="A45" s="30" t="s">
        <v>46</v>
      </c>
      <c r="B45" s="30" t="s">
        <v>94</v>
      </c>
      <c r="C45" s="10" t="s">
        <v>20</v>
      </c>
      <c r="D45" s="11">
        <v>551</v>
      </c>
      <c r="E45" s="6" t="s">
        <v>63</v>
      </c>
      <c r="F45" s="6" t="s">
        <v>13</v>
      </c>
      <c r="G45" s="6"/>
      <c r="H45" s="19">
        <f>H46</f>
        <v>3</v>
      </c>
      <c r="I45" s="19">
        <f t="shared" ref="I45:J45" si="14">I46</f>
        <v>3</v>
      </c>
      <c r="J45" s="19">
        <f t="shared" si="14"/>
        <v>3</v>
      </c>
    </row>
    <row r="46" spans="1:12" ht="31.5">
      <c r="A46" s="31"/>
      <c r="B46" s="31"/>
      <c r="C46" s="10" t="s">
        <v>17</v>
      </c>
      <c r="D46" s="11">
        <v>551</v>
      </c>
      <c r="E46" s="6" t="s">
        <v>63</v>
      </c>
      <c r="F46" s="6" t="s">
        <v>76</v>
      </c>
      <c r="G46" s="6" t="s">
        <v>91</v>
      </c>
      <c r="H46" s="19">
        <v>3</v>
      </c>
      <c r="I46" s="19">
        <v>3</v>
      </c>
      <c r="J46" s="19">
        <v>3</v>
      </c>
    </row>
    <row r="47" spans="1:12" ht="78.75">
      <c r="A47" s="26" t="s">
        <v>14</v>
      </c>
      <c r="B47" s="26" t="s">
        <v>39</v>
      </c>
      <c r="C47" s="5" t="s">
        <v>16</v>
      </c>
      <c r="D47" s="4">
        <v>551</v>
      </c>
      <c r="E47" s="6" t="s">
        <v>13</v>
      </c>
      <c r="F47" s="6" t="s">
        <v>77</v>
      </c>
      <c r="G47" s="6" t="s">
        <v>13</v>
      </c>
      <c r="H47" s="18">
        <f>H48</f>
        <v>19900.847050000004</v>
      </c>
      <c r="I47" s="18">
        <f t="shared" ref="I47:J47" si="15">I48</f>
        <v>17026.699999999997</v>
      </c>
      <c r="J47" s="18">
        <f t="shared" si="15"/>
        <v>16175.8</v>
      </c>
    </row>
    <row r="48" spans="1:12" ht="31.5">
      <c r="A48" s="26"/>
      <c r="B48" s="26"/>
      <c r="C48" s="5" t="s">
        <v>17</v>
      </c>
      <c r="D48" s="4">
        <v>551</v>
      </c>
      <c r="E48" s="6" t="s">
        <v>13</v>
      </c>
      <c r="F48" s="6" t="s">
        <v>77</v>
      </c>
      <c r="G48" s="6" t="s">
        <v>13</v>
      </c>
      <c r="H48" s="18">
        <f>H49+H51+H53+H57+H59+H61+H63+H65+H67+H69+H71+H73+H75+H77+H79+H81+H85+H83+H55</f>
        <v>19900.847050000004</v>
      </c>
      <c r="I48" s="18">
        <f t="shared" ref="I48:J48" si="16">I49+I51+I53+I57+I59+I61+I63+I65+I67+I69+I71+I73+I75+I77+I79+I81+I85+I83+I55</f>
        <v>17026.699999999997</v>
      </c>
      <c r="J48" s="18">
        <f t="shared" si="16"/>
        <v>16175.8</v>
      </c>
      <c r="K48" s="21"/>
      <c r="L48" s="21">
        <f>19900.8-H48</f>
        <v>-4.7050000004674075E-2</v>
      </c>
    </row>
    <row r="49" spans="1:10" ht="47.25">
      <c r="A49" s="27" t="s">
        <v>19</v>
      </c>
      <c r="B49" s="27" t="s">
        <v>40</v>
      </c>
      <c r="C49" s="5" t="s">
        <v>41</v>
      </c>
      <c r="D49" s="4">
        <v>551</v>
      </c>
      <c r="E49" s="6" t="s">
        <v>64</v>
      </c>
      <c r="F49" s="6" t="s">
        <v>13</v>
      </c>
      <c r="G49" s="6" t="s">
        <v>62</v>
      </c>
      <c r="H49" s="19">
        <f>H50</f>
        <v>3976.3</v>
      </c>
      <c r="I49" s="19">
        <f t="shared" ref="I49:J49" si="17">I50</f>
        <v>3976.3</v>
      </c>
      <c r="J49" s="19">
        <f t="shared" si="17"/>
        <v>3976.3</v>
      </c>
    </row>
    <row r="50" spans="1:10" ht="31.5">
      <c r="A50" s="27"/>
      <c r="B50" s="27"/>
      <c r="C50" s="5" t="s">
        <v>17</v>
      </c>
      <c r="D50" s="4">
        <v>551</v>
      </c>
      <c r="E50" s="6" t="s">
        <v>64</v>
      </c>
      <c r="F50" s="6" t="s">
        <v>78</v>
      </c>
      <c r="G50" s="6" t="s">
        <v>62</v>
      </c>
      <c r="H50" s="19">
        <v>3976.3</v>
      </c>
      <c r="I50" s="19">
        <v>3976.3</v>
      </c>
      <c r="J50" s="19">
        <v>3976.3</v>
      </c>
    </row>
    <row r="51" spans="1:10" ht="47.25">
      <c r="A51" s="27" t="s">
        <v>21</v>
      </c>
      <c r="B51" s="27" t="s">
        <v>42</v>
      </c>
      <c r="C51" s="5" t="s">
        <v>41</v>
      </c>
      <c r="D51" s="4">
        <v>551</v>
      </c>
      <c r="E51" s="6" t="s">
        <v>64</v>
      </c>
      <c r="F51" s="6" t="s">
        <v>13</v>
      </c>
      <c r="G51" s="6" t="s">
        <v>62</v>
      </c>
      <c r="H51" s="19">
        <f>H52</f>
        <v>900</v>
      </c>
      <c r="I51" s="19">
        <f t="shared" ref="I51:J51" si="18">I52</f>
        <v>900</v>
      </c>
      <c r="J51" s="19">
        <f t="shared" si="18"/>
        <v>900</v>
      </c>
    </row>
    <row r="52" spans="1:10" ht="31.5">
      <c r="A52" s="27"/>
      <c r="B52" s="27"/>
      <c r="C52" s="5" t="s">
        <v>17</v>
      </c>
      <c r="D52" s="4">
        <v>551</v>
      </c>
      <c r="E52" s="6" t="s">
        <v>64</v>
      </c>
      <c r="F52" s="6" t="s">
        <v>95</v>
      </c>
      <c r="G52" s="6" t="s">
        <v>62</v>
      </c>
      <c r="H52" s="19">
        <v>900</v>
      </c>
      <c r="I52" s="19">
        <v>900</v>
      </c>
      <c r="J52" s="19">
        <v>900</v>
      </c>
    </row>
    <row r="53" spans="1:10" ht="47.25">
      <c r="A53" s="27" t="s">
        <v>24</v>
      </c>
      <c r="B53" s="27" t="s">
        <v>43</v>
      </c>
      <c r="C53" s="5" t="s">
        <v>41</v>
      </c>
      <c r="D53" s="4">
        <v>551</v>
      </c>
      <c r="E53" s="6" t="s">
        <v>64</v>
      </c>
      <c r="F53" s="6" t="s">
        <v>13</v>
      </c>
      <c r="G53" s="6" t="s">
        <v>62</v>
      </c>
      <c r="H53" s="19">
        <f>H54</f>
        <v>2927.1</v>
      </c>
      <c r="I53" s="19">
        <f t="shared" ref="I53:J55" si="19">I54</f>
        <v>1000</v>
      </c>
      <c r="J53" s="19">
        <f t="shared" si="19"/>
        <v>0</v>
      </c>
    </row>
    <row r="54" spans="1:10" ht="31.5">
      <c r="A54" s="27"/>
      <c r="B54" s="27"/>
      <c r="C54" s="5" t="s">
        <v>17</v>
      </c>
      <c r="D54" s="4">
        <v>551</v>
      </c>
      <c r="E54" s="6" t="s">
        <v>64</v>
      </c>
      <c r="F54" s="6" t="s">
        <v>95</v>
      </c>
      <c r="G54" s="6" t="s">
        <v>62</v>
      </c>
      <c r="H54" s="19">
        <v>2927.1</v>
      </c>
      <c r="I54" s="19">
        <v>1000</v>
      </c>
      <c r="J54" s="19">
        <v>0</v>
      </c>
    </row>
    <row r="55" spans="1:10" ht="47.25">
      <c r="A55" s="27" t="s">
        <v>26</v>
      </c>
      <c r="B55" s="27" t="s">
        <v>116</v>
      </c>
      <c r="C55" s="23" t="s">
        <v>41</v>
      </c>
      <c r="D55" s="24">
        <v>551</v>
      </c>
      <c r="E55" s="6" t="s">
        <v>64</v>
      </c>
      <c r="F55" s="6" t="s">
        <v>13</v>
      </c>
      <c r="G55" s="6" t="s">
        <v>62</v>
      </c>
      <c r="H55" s="22">
        <f>H56</f>
        <v>111.4</v>
      </c>
      <c r="I55" s="22">
        <f t="shared" si="19"/>
        <v>0</v>
      </c>
      <c r="J55" s="22">
        <f t="shared" si="19"/>
        <v>0</v>
      </c>
    </row>
    <row r="56" spans="1:10" ht="31.5">
      <c r="A56" s="27"/>
      <c r="B56" s="27"/>
      <c r="C56" s="23" t="s">
        <v>17</v>
      </c>
      <c r="D56" s="24">
        <v>551</v>
      </c>
      <c r="E56" s="6" t="s">
        <v>64</v>
      </c>
      <c r="F56" s="6" t="s">
        <v>95</v>
      </c>
      <c r="G56" s="6" t="s">
        <v>62</v>
      </c>
      <c r="H56" s="22">
        <v>111.4</v>
      </c>
      <c r="I56" s="22">
        <v>0</v>
      </c>
      <c r="J56" s="22">
        <v>0</v>
      </c>
    </row>
    <row r="57" spans="1:10" ht="47.25">
      <c r="A57" s="27" t="s">
        <v>28</v>
      </c>
      <c r="B57" s="27" t="s">
        <v>44</v>
      </c>
      <c r="C57" s="5" t="s">
        <v>41</v>
      </c>
      <c r="D57" s="4">
        <v>551</v>
      </c>
      <c r="E57" s="6" t="s">
        <v>64</v>
      </c>
      <c r="F57" s="6" t="s">
        <v>13</v>
      </c>
      <c r="G57" s="6" t="s">
        <v>62</v>
      </c>
      <c r="H57" s="19">
        <f>H58</f>
        <v>37.9</v>
      </c>
      <c r="I57" s="19">
        <f t="shared" ref="I57:J57" si="20">I58</f>
        <v>37.9</v>
      </c>
      <c r="J57" s="19">
        <f t="shared" si="20"/>
        <v>37.9</v>
      </c>
    </row>
    <row r="58" spans="1:10" ht="28.5" customHeight="1">
      <c r="A58" s="27"/>
      <c r="B58" s="27"/>
      <c r="C58" s="5" t="s">
        <v>17</v>
      </c>
      <c r="D58" s="4">
        <v>551</v>
      </c>
      <c r="E58" s="6" t="s">
        <v>64</v>
      </c>
      <c r="F58" s="6" t="s">
        <v>95</v>
      </c>
      <c r="G58" s="6" t="s">
        <v>62</v>
      </c>
      <c r="H58" s="19">
        <v>37.9</v>
      </c>
      <c r="I58" s="19">
        <v>37.9</v>
      </c>
      <c r="J58" s="19">
        <v>37.9</v>
      </c>
    </row>
    <row r="59" spans="1:10" ht="47.25">
      <c r="A59" s="27" t="s">
        <v>36</v>
      </c>
      <c r="B59" s="30" t="s">
        <v>59</v>
      </c>
      <c r="C59" s="5" t="s">
        <v>41</v>
      </c>
      <c r="D59" s="4">
        <v>551</v>
      </c>
      <c r="E59" s="6" t="s">
        <v>64</v>
      </c>
      <c r="F59" s="6" t="s">
        <v>13</v>
      </c>
      <c r="G59" s="6" t="s">
        <v>62</v>
      </c>
      <c r="H59" s="19">
        <f>H60</f>
        <v>700</v>
      </c>
      <c r="I59" s="19">
        <f t="shared" ref="I59:J59" si="21">I60</f>
        <v>700</v>
      </c>
      <c r="J59" s="19">
        <f t="shared" si="21"/>
        <v>700</v>
      </c>
    </row>
    <row r="60" spans="1:10" ht="31.5">
      <c r="A60" s="27"/>
      <c r="B60" s="31"/>
      <c r="C60" s="5" t="s">
        <v>17</v>
      </c>
      <c r="D60" s="4">
        <v>551</v>
      </c>
      <c r="E60" s="6" t="s">
        <v>64</v>
      </c>
      <c r="F60" s="6" t="s">
        <v>79</v>
      </c>
      <c r="G60" s="6" t="s">
        <v>62</v>
      </c>
      <c r="H60" s="19">
        <v>700</v>
      </c>
      <c r="I60" s="19">
        <v>700</v>
      </c>
      <c r="J60" s="19">
        <v>700</v>
      </c>
    </row>
    <row r="61" spans="1:10" ht="47.25">
      <c r="A61" s="27" t="s">
        <v>38</v>
      </c>
      <c r="B61" s="27" t="s">
        <v>96</v>
      </c>
      <c r="C61" s="5" t="s">
        <v>41</v>
      </c>
      <c r="D61" s="4">
        <v>551</v>
      </c>
      <c r="E61" s="6" t="s">
        <v>64</v>
      </c>
      <c r="F61" s="6" t="s">
        <v>13</v>
      </c>
      <c r="G61" s="6" t="s">
        <v>62</v>
      </c>
      <c r="H61" s="19">
        <f>H62</f>
        <v>530</v>
      </c>
      <c r="I61" s="19">
        <f t="shared" ref="I61:J61" si="22">I62</f>
        <v>530</v>
      </c>
      <c r="J61" s="19">
        <f t="shared" si="22"/>
        <v>530</v>
      </c>
    </row>
    <row r="62" spans="1:10" ht="31.5">
      <c r="A62" s="27"/>
      <c r="B62" s="27"/>
      <c r="C62" s="5" t="s">
        <v>17</v>
      </c>
      <c r="D62" s="4">
        <v>551</v>
      </c>
      <c r="E62" s="6" t="s">
        <v>64</v>
      </c>
      <c r="F62" s="6" t="s">
        <v>80</v>
      </c>
      <c r="G62" s="6" t="s">
        <v>62</v>
      </c>
      <c r="H62" s="19">
        <v>530</v>
      </c>
      <c r="I62" s="19">
        <v>530</v>
      </c>
      <c r="J62" s="19">
        <v>530</v>
      </c>
    </row>
    <row r="63" spans="1:10" ht="130.5" customHeight="1">
      <c r="A63" s="27" t="s">
        <v>45</v>
      </c>
      <c r="B63" s="27" t="s">
        <v>102</v>
      </c>
      <c r="C63" s="5" t="s">
        <v>41</v>
      </c>
      <c r="D63" s="4">
        <v>551</v>
      </c>
      <c r="E63" s="6" t="s">
        <v>64</v>
      </c>
      <c r="F63" s="6" t="s">
        <v>13</v>
      </c>
      <c r="G63" s="6" t="s">
        <v>62</v>
      </c>
      <c r="H63" s="19">
        <f>H64</f>
        <v>929.6</v>
      </c>
      <c r="I63" s="19">
        <f t="shared" ref="I63:J63" si="23">I64</f>
        <v>742.6</v>
      </c>
      <c r="J63" s="19">
        <f t="shared" si="23"/>
        <v>742.6</v>
      </c>
    </row>
    <row r="64" spans="1:10" ht="31.5">
      <c r="A64" s="27"/>
      <c r="B64" s="27"/>
      <c r="C64" s="5" t="s">
        <v>17</v>
      </c>
      <c r="D64" s="4">
        <v>551</v>
      </c>
      <c r="E64" s="6" t="s">
        <v>64</v>
      </c>
      <c r="F64" s="6" t="s">
        <v>80</v>
      </c>
      <c r="G64" s="6" t="s">
        <v>62</v>
      </c>
      <c r="H64" s="19">
        <v>929.6</v>
      </c>
      <c r="I64" s="19">
        <v>742.6</v>
      </c>
      <c r="J64" s="19">
        <v>742.6</v>
      </c>
    </row>
    <row r="65" spans="1:10" ht="47.25">
      <c r="A65" s="27" t="s">
        <v>46</v>
      </c>
      <c r="B65" s="27" t="s">
        <v>47</v>
      </c>
      <c r="C65" s="5" t="s">
        <v>41</v>
      </c>
      <c r="D65" s="4">
        <v>551</v>
      </c>
      <c r="E65" s="6" t="s">
        <v>64</v>
      </c>
      <c r="F65" s="6" t="s">
        <v>13</v>
      </c>
      <c r="G65" s="6" t="s">
        <v>62</v>
      </c>
      <c r="H65" s="19">
        <f>H66</f>
        <v>250</v>
      </c>
      <c r="I65" s="19">
        <f t="shared" ref="I65:J67" si="24">I66</f>
        <v>250</v>
      </c>
      <c r="J65" s="19">
        <f t="shared" si="24"/>
        <v>100</v>
      </c>
    </row>
    <row r="66" spans="1:10" ht="31.5">
      <c r="A66" s="27"/>
      <c r="B66" s="27"/>
      <c r="C66" s="5" t="s">
        <v>17</v>
      </c>
      <c r="D66" s="4">
        <v>551</v>
      </c>
      <c r="E66" s="6" t="s">
        <v>64</v>
      </c>
      <c r="F66" s="6" t="s">
        <v>80</v>
      </c>
      <c r="G66" s="6" t="s">
        <v>62</v>
      </c>
      <c r="H66" s="19">
        <v>250</v>
      </c>
      <c r="I66" s="19">
        <v>250</v>
      </c>
      <c r="J66" s="19">
        <v>100</v>
      </c>
    </row>
    <row r="67" spans="1:10" ht="47.25">
      <c r="A67" s="27" t="s">
        <v>108</v>
      </c>
      <c r="B67" s="27" t="s">
        <v>71</v>
      </c>
      <c r="C67" s="5" t="s">
        <v>41</v>
      </c>
      <c r="D67" s="4">
        <v>551</v>
      </c>
      <c r="E67" s="6" t="s">
        <v>64</v>
      </c>
      <c r="F67" s="6" t="s">
        <v>13</v>
      </c>
      <c r="G67" s="6" t="s">
        <v>62</v>
      </c>
      <c r="H67" s="19">
        <f>H68</f>
        <v>200</v>
      </c>
      <c r="I67" s="19">
        <f t="shared" si="24"/>
        <v>200</v>
      </c>
      <c r="J67" s="19">
        <f t="shared" si="24"/>
        <v>200</v>
      </c>
    </row>
    <row r="68" spans="1:10" ht="31.5">
      <c r="A68" s="27"/>
      <c r="B68" s="27"/>
      <c r="C68" s="5" t="s">
        <v>17</v>
      </c>
      <c r="D68" s="4">
        <v>551</v>
      </c>
      <c r="E68" s="6" t="s">
        <v>64</v>
      </c>
      <c r="F68" s="6" t="s">
        <v>80</v>
      </c>
      <c r="G68" s="6" t="s">
        <v>62</v>
      </c>
      <c r="H68" s="19">
        <v>200</v>
      </c>
      <c r="I68" s="19">
        <v>200</v>
      </c>
      <c r="J68" s="19">
        <v>200</v>
      </c>
    </row>
    <row r="69" spans="1:10" ht="47.25">
      <c r="A69" s="27" t="s">
        <v>109</v>
      </c>
      <c r="B69" s="27" t="s">
        <v>48</v>
      </c>
      <c r="C69" s="5" t="s">
        <v>41</v>
      </c>
      <c r="D69" s="4">
        <v>551</v>
      </c>
      <c r="E69" s="6" t="s">
        <v>64</v>
      </c>
      <c r="F69" s="6" t="s">
        <v>13</v>
      </c>
      <c r="G69" s="6" t="s">
        <v>62</v>
      </c>
      <c r="H69" s="19">
        <f>H70</f>
        <v>150</v>
      </c>
      <c r="I69" s="19">
        <f t="shared" ref="I69:J69" si="25">I70</f>
        <v>150</v>
      </c>
      <c r="J69" s="19">
        <f t="shared" si="25"/>
        <v>150</v>
      </c>
    </row>
    <row r="70" spans="1:10" ht="31.5">
      <c r="A70" s="27"/>
      <c r="B70" s="27"/>
      <c r="C70" s="5" t="s">
        <v>17</v>
      </c>
      <c r="D70" s="4">
        <v>551</v>
      </c>
      <c r="E70" s="6" t="s">
        <v>64</v>
      </c>
      <c r="F70" s="6" t="s">
        <v>80</v>
      </c>
      <c r="G70" s="6" t="s">
        <v>62</v>
      </c>
      <c r="H70" s="19">
        <v>150</v>
      </c>
      <c r="I70" s="19">
        <v>150</v>
      </c>
      <c r="J70" s="19">
        <v>150</v>
      </c>
    </row>
    <row r="71" spans="1:10" ht="47.25">
      <c r="A71" s="27" t="s">
        <v>49</v>
      </c>
      <c r="B71" s="27" t="s">
        <v>97</v>
      </c>
      <c r="C71" s="5" t="s">
        <v>41</v>
      </c>
      <c r="D71" s="4">
        <v>551</v>
      </c>
      <c r="E71" s="6" t="s">
        <v>64</v>
      </c>
      <c r="F71" s="6" t="s">
        <v>13</v>
      </c>
      <c r="G71" s="6" t="s">
        <v>62</v>
      </c>
      <c r="H71" s="19">
        <f>H72</f>
        <v>184.9</v>
      </c>
      <c r="I71" s="19">
        <f t="shared" ref="I71:J71" si="26">I72</f>
        <v>99.9</v>
      </c>
      <c r="J71" s="19">
        <f t="shared" si="26"/>
        <v>99.9</v>
      </c>
    </row>
    <row r="72" spans="1:10" ht="31.5">
      <c r="A72" s="27"/>
      <c r="B72" s="27"/>
      <c r="C72" s="5" t="s">
        <v>17</v>
      </c>
      <c r="D72" s="4">
        <v>551</v>
      </c>
      <c r="E72" s="6" t="s">
        <v>64</v>
      </c>
      <c r="F72" s="6" t="s">
        <v>80</v>
      </c>
      <c r="G72" s="6" t="s">
        <v>62</v>
      </c>
      <c r="H72" s="19">
        <v>184.9</v>
      </c>
      <c r="I72" s="19">
        <v>99.9</v>
      </c>
      <c r="J72" s="19">
        <v>99.9</v>
      </c>
    </row>
    <row r="73" spans="1:10" ht="47.25">
      <c r="A73" s="27" t="s">
        <v>50</v>
      </c>
      <c r="B73" s="27" t="s">
        <v>51</v>
      </c>
      <c r="C73" s="5" t="s">
        <v>41</v>
      </c>
      <c r="D73" s="4">
        <v>551</v>
      </c>
      <c r="E73" s="6" t="s">
        <v>64</v>
      </c>
      <c r="F73" s="6" t="s">
        <v>13</v>
      </c>
      <c r="G73" s="6" t="s">
        <v>62</v>
      </c>
      <c r="H73" s="19">
        <f>H74</f>
        <v>381.76704999999998</v>
      </c>
      <c r="I73" s="19">
        <f t="shared" ref="I73:J73" si="27">I74</f>
        <v>268.7</v>
      </c>
      <c r="J73" s="19">
        <f t="shared" si="27"/>
        <v>268.7</v>
      </c>
    </row>
    <row r="74" spans="1:10" ht="31.5">
      <c r="A74" s="27"/>
      <c r="B74" s="27"/>
      <c r="C74" s="5" t="s">
        <v>17</v>
      </c>
      <c r="D74" s="4">
        <v>551</v>
      </c>
      <c r="E74" s="6" t="s">
        <v>64</v>
      </c>
      <c r="F74" s="6" t="s">
        <v>80</v>
      </c>
      <c r="G74" s="6" t="s">
        <v>62</v>
      </c>
      <c r="H74" s="19">
        <v>381.76704999999998</v>
      </c>
      <c r="I74" s="19">
        <v>268.7</v>
      </c>
      <c r="J74" s="19">
        <v>268.7</v>
      </c>
    </row>
    <row r="75" spans="1:10" ht="47.25">
      <c r="A75" s="27" t="s">
        <v>69</v>
      </c>
      <c r="B75" s="27" t="s">
        <v>52</v>
      </c>
      <c r="C75" s="5" t="s">
        <v>41</v>
      </c>
      <c r="D75" s="4">
        <v>551</v>
      </c>
      <c r="E75" s="6" t="s">
        <v>64</v>
      </c>
      <c r="F75" s="6" t="s">
        <v>13</v>
      </c>
      <c r="G75" s="6" t="s">
        <v>62</v>
      </c>
      <c r="H75" s="19">
        <f>H76</f>
        <v>99.1</v>
      </c>
      <c r="I75" s="19">
        <f t="shared" ref="I75:J75" si="28">I76</f>
        <v>99.1</v>
      </c>
      <c r="J75" s="19">
        <f t="shared" si="28"/>
        <v>99.1</v>
      </c>
    </row>
    <row r="76" spans="1:10" ht="31.5">
      <c r="A76" s="27"/>
      <c r="B76" s="27"/>
      <c r="C76" s="5" t="s">
        <v>17</v>
      </c>
      <c r="D76" s="4">
        <v>551</v>
      </c>
      <c r="E76" s="6" t="s">
        <v>64</v>
      </c>
      <c r="F76" s="6" t="s">
        <v>80</v>
      </c>
      <c r="G76" s="6" t="s">
        <v>62</v>
      </c>
      <c r="H76" s="19">
        <v>99.1</v>
      </c>
      <c r="I76" s="19">
        <v>99.1</v>
      </c>
      <c r="J76" s="19">
        <v>99.1</v>
      </c>
    </row>
    <row r="77" spans="1:10" ht="47.25">
      <c r="A77" s="27" t="s">
        <v>70</v>
      </c>
      <c r="B77" s="30" t="s">
        <v>57</v>
      </c>
      <c r="C77" s="5" t="s">
        <v>41</v>
      </c>
      <c r="D77" s="4">
        <v>551</v>
      </c>
      <c r="E77" s="6" t="s">
        <v>64</v>
      </c>
      <c r="F77" s="6" t="s">
        <v>13</v>
      </c>
      <c r="G77" s="6" t="s">
        <v>62</v>
      </c>
      <c r="H77" s="19">
        <f>H78</f>
        <v>695.8</v>
      </c>
      <c r="I77" s="19">
        <f t="shared" ref="I77:J77" si="29">I78</f>
        <v>695.8</v>
      </c>
      <c r="J77" s="19">
        <f t="shared" si="29"/>
        <v>695.8</v>
      </c>
    </row>
    <row r="78" spans="1:10" ht="31.5">
      <c r="A78" s="27"/>
      <c r="B78" s="31"/>
      <c r="C78" s="5" t="s">
        <v>17</v>
      </c>
      <c r="D78" s="4">
        <v>551</v>
      </c>
      <c r="E78" s="6" t="s">
        <v>64</v>
      </c>
      <c r="F78" s="6" t="s">
        <v>80</v>
      </c>
      <c r="G78" s="6" t="s">
        <v>62</v>
      </c>
      <c r="H78" s="19">
        <v>695.8</v>
      </c>
      <c r="I78" s="19">
        <v>695.8</v>
      </c>
      <c r="J78" s="19">
        <v>695.8</v>
      </c>
    </row>
    <row r="79" spans="1:10" ht="49.5" customHeight="1">
      <c r="A79" s="27" t="s">
        <v>53</v>
      </c>
      <c r="B79" s="30" t="s">
        <v>103</v>
      </c>
      <c r="C79" s="5" t="s">
        <v>41</v>
      </c>
      <c r="D79" s="4">
        <v>551</v>
      </c>
      <c r="E79" s="6" t="s">
        <v>64</v>
      </c>
      <c r="F79" s="6" t="s">
        <v>13</v>
      </c>
      <c r="G79" s="6" t="s">
        <v>62</v>
      </c>
      <c r="H79" s="19">
        <f>H80</f>
        <v>40</v>
      </c>
      <c r="I79" s="19">
        <f t="shared" ref="I79:J83" si="30">I80</f>
        <v>40</v>
      </c>
      <c r="J79" s="19">
        <f t="shared" si="30"/>
        <v>40</v>
      </c>
    </row>
    <row r="80" spans="1:10" ht="44.25" customHeight="1">
      <c r="A80" s="27"/>
      <c r="B80" s="31"/>
      <c r="C80" s="5" t="s">
        <v>17</v>
      </c>
      <c r="D80" s="4">
        <v>551</v>
      </c>
      <c r="E80" s="6" t="s">
        <v>64</v>
      </c>
      <c r="F80" s="6" t="s">
        <v>80</v>
      </c>
      <c r="G80" s="6" t="s">
        <v>62</v>
      </c>
      <c r="H80" s="19">
        <v>40</v>
      </c>
      <c r="I80" s="19">
        <v>40</v>
      </c>
      <c r="J80" s="19">
        <v>40</v>
      </c>
    </row>
    <row r="81" spans="1:10" ht="49.5" customHeight="1">
      <c r="A81" s="27" t="s">
        <v>113</v>
      </c>
      <c r="B81" s="30" t="s">
        <v>112</v>
      </c>
      <c r="C81" s="17" t="s">
        <v>41</v>
      </c>
      <c r="D81" s="16">
        <v>551</v>
      </c>
      <c r="E81" s="6" t="s">
        <v>64</v>
      </c>
      <c r="F81" s="6" t="s">
        <v>13</v>
      </c>
      <c r="G81" s="6" t="s">
        <v>62</v>
      </c>
      <c r="H81" s="19">
        <f>H82</f>
        <v>250</v>
      </c>
      <c r="I81" s="19">
        <f t="shared" si="30"/>
        <v>0</v>
      </c>
      <c r="J81" s="19">
        <f t="shared" si="30"/>
        <v>0</v>
      </c>
    </row>
    <row r="82" spans="1:10" ht="32.25" customHeight="1">
      <c r="A82" s="27"/>
      <c r="B82" s="31"/>
      <c r="C82" s="17" t="s">
        <v>17</v>
      </c>
      <c r="D82" s="16">
        <v>551</v>
      </c>
      <c r="E82" s="6" t="s">
        <v>64</v>
      </c>
      <c r="F82" s="6" t="s">
        <v>80</v>
      </c>
      <c r="G82" s="6" t="s">
        <v>62</v>
      </c>
      <c r="H82" s="19">
        <v>250</v>
      </c>
      <c r="I82" s="19">
        <v>0</v>
      </c>
      <c r="J82" s="19">
        <v>0</v>
      </c>
    </row>
    <row r="83" spans="1:10" ht="49.5" customHeight="1">
      <c r="A83" s="27" t="s">
        <v>114</v>
      </c>
      <c r="B83" s="30" t="s">
        <v>115</v>
      </c>
      <c r="C83" s="23" t="s">
        <v>41</v>
      </c>
      <c r="D83" s="24">
        <v>551</v>
      </c>
      <c r="E83" s="6" t="s">
        <v>64</v>
      </c>
      <c r="F83" s="6" t="s">
        <v>13</v>
      </c>
      <c r="G83" s="6" t="s">
        <v>62</v>
      </c>
      <c r="H83" s="22">
        <f>H84</f>
        <v>144.9</v>
      </c>
      <c r="I83" s="22">
        <f t="shared" si="30"/>
        <v>0</v>
      </c>
      <c r="J83" s="22">
        <f t="shared" si="30"/>
        <v>0</v>
      </c>
    </row>
    <row r="84" spans="1:10" ht="32.25" customHeight="1">
      <c r="A84" s="27"/>
      <c r="B84" s="31"/>
      <c r="C84" s="23" t="s">
        <v>17</v>
      </c>
      <c r="D84" s="24">
        <v>551</v>
      </c>
      <c r="E84" s="6" t="s">
        <v>64</v>
      </c>
      <c r="F84" s="6" t="s">
        <v>80</v>
      </c>
      <c r="G84" s="6" t="s">
        <v>62</v>
      </c>
      <c r="H84" s="22">
        <v>144.9</v>
      </c>
      <c r="I84" s="22">
        <v>0</v>
      </c>
      <c r="J84" s="22">
        <v>0</v>
      </c>
    </row>
    <row r="85" spans="1:10" ht="49.5" customHeight="1">
      <c r="A85" s="27" t="s">
        <v>117</v>
      </c>
      <c r="B85" s="30" t="s">
        <v>104</v>
      </c>
      <c r="C85" s="23" t="s">
        <v>41</v>
      </c>
      <c r="D85" s="24">
        <v>551</v>
      </c>
      <c r="E85" s="6" t="s">
        <v>64</v>
      </c>
      <c r="F85" s="6" t="s">
        <v>13</v>
      </c>
      <c r="G85" s="6" t="s">
        <v>62</v>
      </c>
      <c r="H85" s="22">
        <f>H86</f>
        <v>7392.08</v>
      </c>
      <c r="I85" s="22">
        <f t="shared" ref="I85:J85" si="31">I86</f>
        <v>7336.4</v>
      </c>
      <c r="J85" s="22">
        <f t="shared" si="31"/>
        <v>7635.5</v>
      </c>
    </row>
    <row r="86" spans="1:10" ht="32.25" customHeight="1">
      <c r="A86" s="27"/>
      <c r="B86" s="31"/>
      <c r="C86" s="23" t="s">
        <v>17</v>
      </c>
      <c r="D86" s="24">
        <v>551</v>
      </c>
      <c r="E86" s="6" t="s">
        <v>64</v>
      </c>
      <c r="F86" s="6" t="s">
        <v>80</v>
      </c>
      <c r="G86" s="6" t="s">
        <v>62</v>
      </c>
      <c r="H86" s="22">
        <v>7392.08</v>
      </c>
      <c r="I86" s="22">
        <v>7336.4</v>
      </c>
      <c r="J86" s="22">
        <v>7635.5</v>
      </c>
    </row>
    <row r="87" spans="1:10" ht="78.75">
      <c r="A87" s="26" t="s">
        <v>14</v>
      </c>
      <c r="B87" s="26" t="s">
        <v>68</v>
      </c>
      <c r="C87" s="5" t="s">
        <v>54</v>
      </c>
      <c r="D87" s="4">
        <v>551</v>
      </c>
      <c r="E87" s="6" t="s">
        <v>13</v>
      </c>
      <c r="F87" s="6" t="s">
        <v>81</v>
      </c>
      <c r="G87" s="6" t="s">
        <v>13</v>
      </c>
      <c r="H87" s="18">
        <f>H89+H91+H93+H98+H100+H96</f>
        <v>1246.3000000000002</v>
      </c>
      <c r="I87" s="18">
        <f t="shared" ref="I87:J87" si="32">I89+I91+I93+I98+I100+I96</f>
        <v>1589.5</v>
      </c>
      <c r="J87" s="18">
        <f t="shared" si="32"/>
        <v>1574.5</v>
      </c>
    </row>
    <row r="88" spans="1:10" ht="31.5">
      <c r="A88" s="26"/>
      <c r="B88" s="26"/>
      <c r="C88" s="5" t="s">
        <v>17</v>
      </c>
      <c r="D88" s="4">
        <v>551</v>
      </c>
      <c r="E88" s="6" t="s">
        <v>13</v>
      </c>
      <c r="F88" s="6" t="s">
        <v>81</v>
      </c>
      <c r="G88" s="6" t="s">
        <v>13</v>
      </c>
      <c r="H88" s="18">
        <f>H87</f>
        <v>1246.3000000000002</v>
      </c>
      <c r="I88" s="18">
        <f t="shared" ref="I88:J88" si="33">I87</f>
        <v>1589.5</v>
      </c>
      <c r="J88" s="18">
        <f t="shared" si="33"/>
        <v>1574.5</v>
      </c>
    </row>
    <row r="89" spans="1:10" ht="47.25">
      <c r="A89" s="30" t="s">
        <v>19</v>
      </c>
      <c r="B89" s="30" t="s">
        <v>58</v>
      </c>
      <c r="C89" s="5" t="s">
        <v>41</v>
      </c>
      <c r="D89" s="4">
        <v>551</v>
      </c>
      <c r="E89" s="6" t="s">
        <v>61</v>
      </c>
      <c r="F89" s="6" t="s">
        <v>82</v>
      </c>
      <c r="G89" s="6" t="s">
        <v>62</v>
      </c>
      <c r="H89" s="20">
        <f>H90</f>
        <v>3.5</v>
      </c>
      <c r="I89" s="20">
        <f t="shared" ref="I89:J89" si="34">I90</f>
        <v>3.5</v>
      </c>
      <c r="J89" s="20">
        <f t="shared" si="34"/>
        <v>3.5</v>
      </c>
    </row>
    <row r="90" spans="1:10" ht="31.5">
      <c r="A90" s="31"/>
      <c r="B90" s="31"/>
      <c r="C90" s="5" t="s">
        <v>17</v>
      </c>
      <c r="D90" s="4">
        <v>551</v>
      </c>
      <c r="E90" s="6" t="s">
        <v>61</v>
      </c>
      <c r="F90" s="6" t="s">
        <v>82</v>
      </c>
      <c r="G90" s="6" t="s">
        <v>62</v>
      </c>
      <c r="H90" s="20">
        <v>3.5</v>
      </c>
      <c r="I90" s="20">
        <v>3.5</v>
      </c>
      <c r="J90" s="20">
        <v>3.5</v>
      </c>
    </row>
    <row r="91" spans="1:10" ht="47.25">
      <c r="A91" s="30" t="s">
        <v>21</v>
      </c>
      <c r="B91" s="30" t="s">
        <v>98</v>
      </c>
      <c r="C91" s="5" t="s">
        <v>41</v>
      </c>
      <c r="D91" s="4">
        <v>551</v>
      </c>
      <c r="E91" s="6" t="s">
        <v>61</v>
      </c>
      <c r="F91" s="6" t="s">
        <v>82</v>
      </c>
      <c r="G91" s="6" t="s">
        <v>62</v>
      </c>
      <c r="H91" s="20">
        <f>H92</f>
        <v>1.5</v>
      </c>
      <c r="I91" s="20">
        <f t="shared" ref="I91:J91" si="35">I92</f>
        <v>1.5</v>
      </c>
      <c r="J91" s="20">
        <f t="shared" si="35"/>
        <v>1.5</v>
      </c>
    </row>
    <row r="92" spans="1:10" ht="31.5">
      <c r="A92" s="31"/>
      <c r="B92" s="31"/>
      <c r="C92" s="5" t="s">
        <v>17</v>
      </c>
      <c r="D92" s="4">
        <v>551</v>
      </c>
      <c r="E92" s="6" t="s">
        <v>61</v>
      </c>
      <c r="F92" s="6" t="s">
        <v>82</v>
      </c>
      <c r="G92" s="6" t="s">
        <v>62</v>
      </c>
      <c r="H92" s="20">
        <v>1.5</v>
      </c>
      <c r="I92" s="20">
        <v>1.5</v>
      </c>
      <c r="J92" s="20">
        <v>1.5</v>
      </c>
    </row>
    <row r="93" spans="1:10" ht="48.75" customHeight="1">
      <c r="A93" s="27" t="s">
        <v>24</v>
      </c>
      <c r="B93" s="30" t="s">
        <v>60</v>
      </c>
      <c r="C93" s="5" t="s">
        <v>41</v>
      </c>
      <c r="D93" s="4">
        <v>551</v>
      </c>
      <c r="E93" s="6" t="s">
        <v>65</v>
      </c>
      <c r="F93" s="6" t="s">
        <v>13</v>
      </c>
      <c r="G93" s="6" t="s">
        <v>62</v>
      </c>
      <c r="H93" s="20">
        <f>SUM(H94:H95)</f>
        <v>832.80000000000007</v>
      </c>
      <c r="I93" s="20">
        <f>SUM(I94:I95)</f>
        <v>1166</v>
      </c>
      <c r="J93" s="20">
        <f>SUM(J94:J95)</f>
        <v>1166</v>
      </c>
    </row>
    <row r="94" spans="1:10" ht="37.5" customHeight="1">
      <c r="A94" s="27"/>
      <c r="B94" s="42"/>
      <c r="C94" s="10" t="s">
        <v>17</v>
      </c>
      <c r="D94" s="11">
        <v>551</v>
      </c>
      <c r="E94" s="6" t="s">
        <v>65</v>
      </c>
      <c r="F94" s="6" t="s">
        <v>92</v>
      </c>
      <c r="G94" s="6" t="s">
        <v>62</v>
      </c>
      <c r="H94" s="20">
        <v>793.1</v>
      </c>
      <c r="I94" s="20">
        <v>1110.5</v>
      </c>
      <c r="J94" s="20">
        <v>1110.5</v>
      </c>
    </row>
    <row r="95" spans="1:10" ht="38.25" customHeight="1">
      <c r="A95" s="27"/>
      <c r="B95" s="31"/>
      <c r="C95" s="5" t="s">
        <v>17</v>
      </c>
      <c r="D95" s="4">
        <v>551</v>
      </c>
      <c r="E95" s="6" t="s">
        <v>65</v>
      </c>
      <c r="F95" s="6" t="s">
        <v>93</v>
      </c>
      <c r="G95" s="6" t="s">
        <v>62</v>
      </c>
      <c r="H95" s="20">
        <v>39.700000000000003</v>
      </c>
      <c r="I95" s="20">
        <v>55.5</v>
      </c>
      <c r="J95" s="20">
        <v>55.5</v>
      </c>
    </row>
    <row r="96" spans="1:10" ht="66.75" customHeight="1">
      <c r="A96" s="27" t="s">
        <v>26</v>
      </c>
      <c r="B96" s="27" t="s">
        <v>105</v>
      </c>
      <c r="C96" s="17" t="s">
        <v>41</v>
      </c>
      <c r="D96" s="16">
        <v>551</v>
      </c>
      <c r="E96" s="6" t="s">
        <v>106</v>
      </c>
      <c r="F96" s="6" t="s">
        <v>107</v>
      </c>
      <c r="G96" s="6" t="s">
        <v>62</v>
      </c>
      <c r="H96" s="19">
        <f>H97</f>
        <v>5</v>
      </c>
      <c r="I96" s="19">
        <f t="shared" ref="I96:J96" si="36">I97</f>
        <v>15</v>
      </c>
      <c r="J96" s="19">
        <f t="shared" si="36"/>
        <v>0</v>
      </c>
    </row>
    <row r="97" spans="1:11" ht="63.75" customHeight="1">
      <c r="A97" s="27"/>
      <c r="B97" s="27"/>
      <c r="C97" s="17" t="s">
        <v>17</v>
      </c>
      <c r="D97" s="16">
        <v>551</v>
      </c>
      <c r="E97" s="6" t="s">
        <v>106</v>
      </c>
      <c r="F97" s="6" t="s">
        <v>107</v>
      </c>
      <c r="G97" s="6" t="s">
        <v>62</v>
      </c>
      <c r="H97" s="19">
        <v>5</v>
      </c>
      <c r="I97" s="19">
        <v>15</v>
      </c>
      <c r="J97" s="19">
        <v>0</v>
      </c>
    </row>
    <row r="98" spans="1:11" ht="47.25">
      <c r="A98" s="27" t="s">
        <v>28</v>
      </c>
      <c r="B98" s="27" t="s">
        <v>55</v>
      </c>
      <c r="C98" s="5" t="s">
        <v>41</v>
      </c>
      <c r="D98" s="4">
        <v>551</v>
      </c>
      <c r="E98" s="6" t="s">
        <v>66</v>
      </c>
      <c r="F98" s="6" t="s">
        <v>83</v>
      </c>
      <c r="G98" s="6" t="s">
        <v>62</v>
      </c>
      <c r="H98" s="19">
        <f>H99</f>
        <v>314.5</v>
      </c>
      <c r="I98" s="19">
        <f t="shared" ref="I98:J98" si="37">I99</f>
        <v>314.5</v>
      </c>
      <c r="J98" s="19">
        <f t="shared" si="37"/>
        <v>314.5</v>
      </c>
      <c r="K98" s="7"/>
    </row>
    <row r="99" spans="1:11" ht="31.5">
      <c r="A99" s="27"/>
      <c r="B99" s="27"/>
      <c r="C99" s="5" t="s">
        <v>17</v>
      </c>
      <c r="D99" s="4">
        <v>551</v>
      </c>
      <c r="E99" s="6" t="s">
        <v>66</v>
      </c>
      <c r="F99" s="6" t="s">
        <v>83</v>
      </c>
      <c r="G99" s="6" t="s">
        <v>62</v>
      </c>
      <c r="H99" s="19">
        <v>314.5</v>
      </c>
      <c r="I99" s="19">
        <v>314.5</v>
      </c>
      <c r="J99" s="19">
        <v>314.5</v>
      </c>
    </row>
    <row r="100" spans="1:11" ht="47.25">
      <c r="A100" s="27" t="s">
        <v>36</v>
      </c>
      <c r="B100" s="27" t="s">
        <v>56</v>
      </c>
      <c r="C100" s="5" t="s">
        <v>41</v>
      </c>
      <c r="D100" s="4">
        <v>551</v>
      </c>
      <c r="E100" s="6" t="s">
        <v>67</v>
      </c>
      <c r="F100" s="6" t="s">
        <v>84</v>
      </c>
      <c r="G100" s="6" t="s">
        <v>62</v>
      </c>
      <c r="H100" s="19">
        <f>H101</f>
        <v>89</v>
      </c>
      <c r="I100" s="19">
        <f t="shared" ref="I100:J100" si="38">I101</f>
        <v>89</v>
      </c>
      <c r="J100" s="19">
        <f t="shared" si="38"/>
        <v>89</v>
      </c>
    </row>
    <row r="101" spans="1:11" ht="31.5">
      <c r="A101" s="27"/>
      <c r="B101" s="27"/>
      <c r="C101" s="5" t="s">
        <v>17</v>
      </c>
      <c r="D101" s="4">
        <v>551</v>
      </c>
      <c r="E101" s="6" t="s">
        <v>67</v>
      </c>
      <c r="F101" s="6" t="s">
        <v>84</v>
      </c>
      <c r="G101" s="6" t="s">
        <v>62</v>
      </c>
      <c r="H101" s="19">
        <v>89</v>
      </c>
      <c r="I101" s="19">
        <v>89</v>
      </c>
      <c r="J101" s="19">
        <v>89</v>
      </c>
    </row>
  </sheetData>
  <mergeCells count="108">
    <mergeCell ref="G1:J1"/>
    <mergeCell ref="A16:A17"/>
    <mergeCell ref="B16:B17"/>
    <mergeCell ref="B14:B15"/>
    <mergeCell ref="H16:H17"/>
    <mergeCell ref="I16:I17"/>
    <mergeCell ref="I20:I21"/>
    <mergeCell ref="J20:J21"/>
    <mergeCell ref="A18:A19"/>
    <mergeCell ref="B18:B19"/>
    <mergeCell ref="H18:H19"/>
    <mergeCell ref="I18:I19"/>
    <mergeCell ref="J18:J19"/>
    <mergeCell ref="J16:J17"/>
    <mergeCell ref="I14:I15"/>
    <mergeCell ref="H20:H21"/>
    <mergeCell ref="B91:B92"/>
    <mergeCell ref="B89:B90"/>
    <mergeCell ref="A73:A74"/>
    <mergeCell ref="B73:B74"/>
    <mergeCell ref="A75:A76"/>
    <mergeCell ref="B75:B76"/>
    <mergeCell ref="B81:B82"/>
    <mergeCell ref="A71:A72"/>
    <mergeCell ref="A85:A86"/>
    <mergeCell ref="B85:B86"/>
    <mergeCell ref="A83:A84"/>
    <mergeCell ref="B49:B50"/>
    <mergeCell ref="A65:A66"/>
    <mergeCell ref="A100:A101"/>
    <mergeCell ref="B100:B101"/>
    <mergeCell ref="A77:A78"/>
    <mergeCell ref="A98:A99"/>
    <mergeCell ref="B98:B99"/>
    <mergeCell ref="A79:A80"/>
    <mergeCell ref="B79:B80"/>
    <mergeCell ref="A87:A88"/>
    <mergeCell ref="B87:B88"/>
    <mergeCell ref="A96:A97"/>
    <mergeCell ref="B96:B97"/>
    <mergeCell ref="A93:A95"/>
    <mergeCell ref="B93:B95"/>
    <mergeCell ref="A81:A82"/>
    <mergeCell ref="B77:B78"/>
    <mergeCell ref="A89:A90"/>
    <mergeCell ref="B83:B84"/>
    <mergeCell ref="B71:B72"/>
    <mergeCell ref="A67:A68"/>
    <mergeCell ref="B67:B68"/>
    <mergeCell ref="B65:B66"/>
    <mergeCell ref="A91:A92"/>
    <mergeCell ref="A20:A21"/>
    <mergeCell ref="B20:B21"/>
    <mergeCell ref="B12:B13"/>
    <mergeCell ref="B35:B36"/>
    <mergeCell ref="A22:A23"/>
    <mergeCell ref="A53:A54"/>
    <mergeCell ref="A69:A70"/>
    <mergeCell ref="B69:B70"/>
    <mergeCell ref="A47:A48"/>
    <mergeCell ref="B61:B62"/>
    <mergeCell ref="A59:A60"/>
    <mergeCell ref="A61:A62"/>
    <mergeCell ref="B59:B60"/>
    <mergeCell ref="A57:A58"/>
    <mergeCell ref="B57:B58"/>
    <mergeCell ref="A63:A64"/>
    <mergeCell ref="B63:B64"/>
    <mergeCell ref="B53:B54"/>
    <mergeCell ref="B47:B48"/>
    <mergeCell ref="A55:A56"/>
    <mergeCell ref="B55:B56"/>
    <mergeCell ref="A51:A52"/>
    <mergeCell ref="B51:B52"/>
    <mergeCell ref="A49:A50"/>
    <mergeCell ref="A14:A15"/>
    <mergeCell ref="H14:H15"/>
    <mergeCell ref="G3:J3"/>
    <mergeCell ref="A5:J5"/>
    <mergeCell ref="A6:A7"/>
    <mergeCell ref="B6:B7"/>
    <mergeCell ref="C6:C7"/>
    <mergeCell ref="D6:G6"/>
    <mergeCell ref="H6:J6"/>
    <mergeCell ref="A8:A9"/>
    <mergeCell ref="B8:B9"/>
    <mergeCell ref="J14:J15"/>
    <mergeCell ref="B10:B11"/>
    <mergeCell ref="A10:A11"/>
    <mergeCell ref="A12:A13"/>
    <mergeCell ref="B22:B23"/>
    <mergeCell ref="A33:A34"/>
    <mergeCell ref="B33:B34"/>
    <mergeCell ref="B39:B40"/>
    <mergeCell ref="B24:B27"/>
    <mergeCell ref="A37:A38"/>
    <mergeCell ref="A45:A46"/>
    <mergeCell ref="A41:A42"/>
    <mergeCell ref="B41:B42"/>
    <mergeCell ref="A43:A44"/>
    <mergeCell ref="B43:B44"/>
    <mergeCell ref="A39:A40"/>
    <mergeCell ref="A35:A36"/>
    <mergeCell ref="B45:B46"/>
    <mergeCell ref="B37:B38"/>
    <mergeCell ref="A24:A27"/>
    <mergeCell ref="B28:B32"/>
    <mergeCell ref="A28:A32"/>
  </mergeCells>
  <pageMargins left="0.98425196850393704" right="0.39370078740157483" top="0.78740157480314965" bottom="0.3937007874015748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2020-04-09T08:30:16Z</dcterms:modified>
</cp:coreProperties>
</file>